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ШКОЛА №3\2026 год\1. ЕДИНСТВЕННЫЙ ИСТОЧНИК\п. 4\17. Камерная обработка\"/>
    </mc:Choice>
  </mc:AlternateContent>
  <bookViews>
    <workbookView xWindow="0" yWindow="0" windowWidth="28800" windowHeight="11835"/>
  </bookViews>
  <sheets>
    <sheet name="Лист1" sheetId="1" r:id="rId1"/>
  </sheets>
  <calcPr calcId="152511" iterateDelta="1E-4"/>
</workbook>
</file>

<file path=xl/calcChain.xml><?xml version="1.0" encoding="utf-8"?>
<calcChain xmlns="http://schemas.openxmlformats.org/spreadsheetml/2006/main">
  <c r="G12" i="1" l="1"/>
  <c r="F12" i="1"/>
  <c r="E12" i="1"/>
  <c r="M9" i="1" l="1"/>
  <c r="M10" i="1"/>
  <c r="M11" i="1"/>
  <c r="M8" i="1"/>
  <c r="H9" i="1" l="1"/>
  <c r="H10" i="1"/>
  <c r="H11" i="1"/>
  <c r="H8" i="1"/>
  <c r="L9" i="1" l="1"/>
  <c r="L10" i="1"/>
  <c r="L11" i="1"/>
  <c r="J9" i="1"/>
  <c r="J10" i="1"/>
  <c r="K10" i="1" s="1"/>
  <c r="J11" i="1"/>
  <c r="K11" i="1" s="1"/>
  <c r="J8" i="1"/>
  <c r="L8" i="1" l="1"/>
  <c r="M12" i="1" s="1"/>
  <c r="K9" i="1"/>
  <c r="K8" i="1"/>
</calcChain>
</file>

<file path=xl/sharedStrings.xml><?xml version="1.0" encoding="utf-8"?>
<sst xmlns="http://schemas.openxmlformats.org/spreadsheetml/2006/main" count="25" uniqueCount="23">
  <si>
    <t>№ п\п</t>
  </si>
  <si>
    <t>Наименование товара</t>
  </si>
  <si>
    <t>Ед. изм.</t>
  </si>
  <si>
    <t>Кол-во</t>
  </si>
  <si>
    <t>Средняя арифметическая цена, руб
(п.6+п.7+п.8)/3</t>
  </si>
  <si>
    <t>Среднее квадратичное отклонение</t>
  </si>
  <si>
    <t>Коэффициент вариации</t>
  </si>
  <si>
    <t>Количество значений (п.6,п.7,п.8)</t>
  </si>
  <si>
    <t>ИТОГО</t>
  </si>
  <si>
    <t>Минимальное значение ценв</t>
  </si>
  <si>
    <t xml:space="preserve">Приложение №1.1 к техническому заданию 
Обоснование и расчет начальной (максимальной) цены контракта
Метод сопоставимых рыночных цен (анализ рынка)
</t>
  </si>
  <si>
    <t xml:space="preserve">Обоснование и расчет начальной (максимальной) цены контракта
Метод сопоставимых рыночных цен (анализ рынка)
</t>
  </si>
  <si>
    <t xml:space="preserve"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
Ответы на запрос получены от 3 поставщиков (подрядчиков, исполнителей).
</t>
  </si>
  <si>
    <t xml:space="preserve">
Начальная максимальная цена контракта, руб.</t>
  </si>
  <si>
    <t>Шт.</t>
  </si>
  <si>
    <t xml:space="preserve">Шт. </t>
  </si>
  <si>
    <t xml:space="preserve">Камерная дезинфекция матрацев </t>
  </si>
  <si>
    <t>Камерная дезинфекция одеял</t>
  </si>
  <si>
    <t>Камерная дезинфекция подушек</t>
  </si>
  <si>
    <t>Камерная дезинфекция наматрацников</t>
  </si>
  <si>
    <t>Коммерческое предложение  Вх.№ 26/05-13 от 15.05.2026</t>
  </si>
  <si>
    <t>Коммерческое предложение  Вх.№ 26/05-14 от 15.05.2026</t>
  </si>
  <si>
    <t>Коммерческое предложение  Вх.№ 26/05-15 от 15.05.2026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</si>
</sst>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2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Fill="1" applyBorder="1"/>
    <xf numFmtId="0" fontId="9" fillId="0" borderId="0" xfId="0" applyFont="1" applyFill="1" applyBorder="1"/>
    <xf numFmtId="4" fontId="8" fillId="0" borderId="0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2" fontId="8" fillId="0" borderId="0" xfId="0" applyNumberFormat="1" applyFont="1" applyBorder="1" applyAlignment="1">
      <alignment horizontal="center" vertical="center" wrapText="1"/>
    </xf>
    <xf numFmtId="164" fontId="8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4" fontId="8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2" fontId="8" fillId="0" borderId="0" xfId="0" applyNumberFormat="1" applyFont="1" applyFill="1" applyBorder="1" applyAlignment="1">
      <alignment horizontal="center" vertical="center" wrapText="1"/>
    </xf>
    <xf numFmtId="164" fontId="8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Border="1"/>
    <xf numFmtId="0" fontId="7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4" fontId="7" fillId="0" borderId="0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4" xfId="0" applyBorder="1"/>
    <xf numFmtId="0" fontId="8" fillId="0" borderId="4" xfId="0" applyFont="1" applyFill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2" fontId="8" fillId="0" borderId="4" xfId="0" applyNumberFormat="1" applyFont="1" applyBorder="1" applyAlignment="1">
      <alignment horizontal="center" vertical="center" wrapText="1"/>
    </xf>
    <xf numFmtId="164" fontId="8" fillId="0" borderId="4" xfId="0" applyNumberFormat="1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2" fontId="8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10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4" fontId="11" fillId="0" borderId="4" xfId="0" applyNumberFormat="1" applyFont="1" applyFill="1" applyBorder="1" applyAlignment="1">
      <alignment horizontal="center"/>
    </xf>
    <xf numFmtId="4" fontId="7" fillId="0" borderId="1" xfId="0" applyNumberFormat="1" applyFont="1" applyBorder="1" applyAlignment="1">
      <alignment horizontal="center" vertical="center" wrapText="1"/>
    </xf>
    <xf numFmtId="4" fontId="7" fillId="0" borderId="4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tabSelected="1" topLeftCell="A6" zoomScale="90" zoomScaleNormal="90" workbookViewId="0">
      <selection activeCell="R23" sqref="R23"/>
    </sheetView>
  </sheetViews>
  <sheetFormatPr defaultRowHeight="15" x14ac:dyDescent="0.25"/>
  <cols>
    <col min="1" max="1" width="5" customWidth="1"/>
    <col min="2" max="2" width="28.85546875" customWidth="1"/>
    <col min="3" max="3" width="9" customWidth="1"/>
    <col min="5" max="5" width="13.85546875" style="8" customWidth="1"/>
    <col min="6" max="6" width="16.7109375" style="8" customWidth="1"/>
    <col min="7" max="7" width="15.42578125" style="9" customWidth="1"/>
    <col min="8" max="8" width="13.7109375" style="7" customWidth="1"/>
    <col min="9" max="9" width="12.28515625" customWidth="1"/>
    <col min="10" max="10" width="13.7109375" customWidth="1"/>
    <col min="11" max="12" width="14.28515625" customWidth="1"/>
    <col min="13" max="13" width="13.7109375" customWidth="1"/>
  </cols>
  <sheetData>
    <row r="1" spans="1:13" x14ac:dyDescent="0.25">
      <c r="A1" s="47" t="s">
        <v>10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13" x14ac:dyDescent="0.25">
      <c r="A2" s="48" t="s">
        <v>11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3" spans="1:13" ht="85.5" customHeight="1" x14ac:dyDescent="0.25">
      <c r="A3" s="49" t="s">
        <v>12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</row>
    <row r="6" spans="1:13" ht="92.25" customHeight="1" x14ac:dyDescent="0.25">
      <c r="A6" s="1" t="s">
        <v>0</v>
      </c>
      <c r="B6" s="1" t="s">
        <v>1</v>
      </c>
      <c r="C6" s="1" t="s">
        <v>2</v>
      </c>
      <c r="D6" s="1" t="s">
        <v>3</v>
      </c>
      <c r="E6" s="29" t="s">
        <v>20</v>
      </c>
      <c r="F6" s="29" t="s">
        <v>21</v>
      </c>
      <c r="G6" s="29" t="s">
        <v>22</v>
      </c>
      <c r="H6" s="2" t="s">
        <v>4</v>
      </c>
      <c r="I6" s="6" t="s">
        <v>7</v>
      </c>
      <c r="J6" s="2" t="s">
        <v>5</v>
      </c>
      <c r="K6" s="2" t="s">
        <v>6</v>
      </c>
      <c r="L6" s="2" t="s">
        <v>9</v>
      </c>
      <c r="M6" s="37" t="s">
        <v>13</v>
      </c>
    </row>
    <row r="7" spans="1:13" ht="16.5" customHeight="1" x14ac:dyDescent="0.25">
      <c r="A7" s="1">
        <v>1</v>
      </c>
      <c r="B7" s="28">
        <v>2</v>
      </c>
      <c r="C7" s="28">
        <v>4</v>
      </c>
      <c r="D7" s="28">
        <v>5</v>
      </c>
      <c r="E7" s="38">
        <v>6</v>
      </c>
      <c r="F7" s="38">
        <v>7</v>
      </c>
      <c r="G7" s="38">
        <v>8</v>
      </c>
      <c r="H7" s="3">
        <v>9</v>
      </c>
      <c r="I7" s="39">
        <v>10</v>
      </c>
      <c r="J7" s="39">
        <v>11</v>
      </c>
      <c r="K7" s="39">
        <v>12</v>
      </c>
      <c r="L7" s="39">
        <v>13</v>
      </c>
      <c r="M7" s="39">
        <v>14</v>
      </c>
    </row>
    <row r="8" spans="1:13" x14ac:dyDescent="0.25">
      <c r="A8" s="43">
        <v>1</v>
      </c>
      <c r="B8" s="40" t="s">
        <v>16</v>
      </c>
      <c r="C8" s="41" t="s">
        <v>14</v>
      </c>
      <c r="D8" s="41">
        <v>30</v>
      </c>
      <c r="E8" s="36">
        <v>220</v>
      </c>
      <c r="F8" s="36">
        <v>189</v>
      </c>
      <c r="G8" s="36">
        <v>210</v>
      </c>
      <c r="H8" s="4">
        <f>AVERAGE(E8:G8)</f>
        <v>206.33333333333334</v>
      </c>
      <c r="I8" s="3">
        <v>3</v>
      </c>
      <c r="J8" s="4">
        <f>_xlfn.STDEV.P(E8:G8)</f>
        <v>12.918548250050733</v>
      </c>
      <c r="K8" s="42">
        <f>J8/H8</f>
        <v>6.2610088449357351E-2</v>
      </c>
      <c r="L8" s="5">
        <f>MIN(E8:G8)</f>
        <v>189</v>
      </c>
      <c r="M8" s="51">
        <f>D8*L8</f>
        <v>5670</v>
      </c>
    </row>
    <row r="9" spans="1:13" ht="25.5" x14ac:dyDescent="0.25">
      <c r="A9" s="43">
        <v>2</v>
      </c>
      <c r="B9" s="40" t="s">
        <v>19</v>
      </c>
      <c r="C9" s="41" t="s">
        <v>14</v>
      </c>
      <c r="D9" s="41">
        <v>40</v>
      </c>
      <c r="E9" s="36">
        <v>60</v>
      </c>
      <c r="F9" s="36">
        <v>42</v>
      </c>
      <c r="G9" s="36">
        <v>50</v>
      </c>
      <c r="H9" s="4">
        <f t="shared" ref="H9:H11" si="0">AVERAGE(E9:G9)</f>
        <v>50.666666666666664</v>
      </c>
      <c r="I9" s="3">
        <v>3</v>
      </c>
      <c r="J9" s="4">
        <f t="shared" ref="J9:J11" si="1">_xlfn.STDEV.P(E9:G9)</f>
        <v>7.3635740114581738</v>
      </c>
      <c r="K9" s="42">
        <f t="shared" ref="K9:K11" si="2">J9/H9</f>
        <v>0.14533369759456924</v>
      </c>
      <c r="L9" s="5">
        <f t="shared" ref="L9:L11" si="3">MIN(E9:G9)</f>
        <v>42</v>
      </c>
      <c r="M9" s="51">
        <f t="shared" ref="M9:M11" si="4">D9*L9</f>
        <v>1680</v>
      </c>
    </row>
    <row r="10" spans="1:13" x14ac:dyDescent="0.25">
      <c r="A10" s="43">
        <v>3</v>
      </c>
      <c r="B10" s="40" t="s">
        <v>17</v>
      </c>
      <c r="C10" s="41" t="s">
        <v>15</v>
      </c>
      <c r="D10" s="41">
        <v>40</v>
      </c>
      <c r="E10" s="36">
        <v>73</v>
      </c>
      <c r="F10" s="36">
        <v>46.2</v>
      </c>
      <c r="G10" s="36">
        <v>63</v>
      </c>
      <c r="H10" s="4">
        <f t="shared" si="0"/>
        <v>60.733333333333327</v>
      </c>
      <c r="I10" s="3">
        <v>3</v>
      </c>
      <c r="J10" s="4">
        <f t="shared" si="1"/>
        <v>11.057827795528194</v>
      </c>
      <c r="K10" s="42">
        <f t="shared" si="2"/>
        <v>0.1820718078297727</v>
      </c>
      <c r="L10" s="5">
        <f t="shared" si="3"/>
        <v>46.2</v>
      </c>
      <c r="M10" s="51">
        <f t="shared" si="4"/>
        <v>1848</v>
      </c>
    </row>
    <row r="11" spans="1:13" x14ac:dyDescent="0.25">
      <c r="A11" s="43">
        <v>4</v>
      </c>
      <c r="B11" s="40" t="s">
        <v>18</v>
      </c>
      <c r="C11" s="41" t="s">
        <v>14</v>
      </c>
      <c r="D11" s="41">
        <v>40</v>
      </c>
      <c r="E11" s="36">
        <v>55</v>
      </c>
      <c r="F11" s="36">
        <v>42</v>
      </c>
      <c r="G11" s="36">
        <v>50</v>
      </c>
      <c r="H11" s="4">
        <f t="shared" si="0"/>
        <v>49</v>
      </c>
      <c r="I11" s="3">
        <v>3</v>
      </c>
      <c r="J11" s="4">
        <f t="shared" si="1"/>
        <v>5.3541261347363367</v>
      </c>
      <c r="K11" s="42">
        <f t="shared" si="2"/>
        <v>0.10926788030074157</v>
      </c>
      <c r="L11" s="5">
        <f t="shared" si="3"/>
        <v>42</v>
      </c>
      <c r="M11" s="51">
        <f t="shared" si="4"/>
        <v>1680</v>
      </c>
    </row>
    <row r="12" spans="1:13" x14ac:dyDescent="0.25">
      <c r="A12" s="30"/>
      <c r="B12" s="31" t="s">
        <v>8</v>
      </c>
      <c r="C12" s="30"/>
      <c r="D12" s="30"/>
      <c r="E12" s="50">
        <f>E8*D8+E9*D9+E10*D10+E11*D11</f>
        <v>14120</v>
      </c>
      <c r="F12" s="50">
        <f>F8*D8+F9*D9+F10*D10+F11*D11</f>
        <v>10878</v>
      </c>
      <c r="G12" s="50">
        <f>G8*D8+G9*D9+G10*D10+G11*D11</f>
        <v>12820</v>
      </c>
      <c r="H12" s="33"/>
      <c r="I12" s="32"/>
      <c r="J12" s="33"/>
      <c r="K12" s="34"/>
      <c r="L12" s="34"/>
      <c r="M12" s="52">
        <f>SUM(M8:M11)</f>
        <v>10878</v>
      </c>
    </row>
    <row r="13" spans="1:13" x14ac:dyDescent="0.25">
      <c r="A13" s="7"/>
      <c r="B13" s="7"/>
      <c r="C13" s="7"/>
      <c r="D13" s="7"/>
      <c r="H13" s="10"/>
      <c r="I13" s="11"/>
      <c r="J13" s="12"/>
      <c r="K13" s="13"/>
      <c r="L13" s="13"/>
      <c r="M13" s="7"/>
    </row>
    <row r="14" spans="1:13" x14ac:dyDescent="0.25">
      <c r="A14" s="7"/>
      <c r="B14" s="7"/>
      <c r="C14" s="7"/>
      <c r="D14" s="7"/>
      <c r="F14" s="16"/>
      <c r="H14" s="15"/>
      <c r="I14" s="16"/>
      <c r="J14" s="17"/>
      <c r="K14" s="18"/>
      <c r="L14" s="18"/>
      <c r="M14" s="7"/>
    </row>
    <row r="15" spans="1:13" x14ac:dyDescent="0.25">
      <c r="A15" s="7"/>
      <c r="B15" s="7"/>
      <c r="C15" s="7"/>
      <c r="D15" s="7"/>
      <c r="F15" s="35"/>
      <c r="I15" s="7"/>
      <c r="J15" s="7"/>
      <c r="K15" s="7"/>
      <c r="L15" s="7"/>
      <c r="M15" s="7"/>
    </row>
    <row r="16" spans="1:13" ht="15.75" x14ac:dyDescent="0.25">
      <c r="A16" s="19"/>
      <c r="B16" s="7"/>
      <c r="C16" s="7"/>
      <c r="D16" s="7"/>
      <c r="I16" s="7"/>
      <c r="J16" s="7"/>
      <c r="K16" s="7"/>
      <c r="L16" s="7"/>
      <c r="M16" s="7"/>
    </row>
    <row r="17" spans="1:13" x14ac:dyDescent="0.25">
      <c r="A17" s="7"/>
      <c r="B17" s="7"/>
      <c r="C17" s="7"/>
      <c r="D17" s="7"/>
      <c r="I17" s="7"/>
      <c r="J17" s="7"/>
      <c r="K17" s="7"/>
      <c r="L17" s="7"/>
      <c r="M17" s="7"/>
    </row>
    <row r="18" spans="1:13" x14ac:dyDescent="0.25">
      <c r="A18" s="14"/>
      <c r="B18" s="14"/>
      <c r="C18" s="20"/>
      <c r="D18" s="20"/>
      <c r="E18" s="21"/>
      <c r="F18" s="44"/>
      <c r="G18" s="44"/>
      <c r="H18" s="14"/>
      <c r="I18" s="14"/>
      <c r="J18" s="14"/>
      <c r="K18" s="14"/>
      <c r="L18" s="14"/>
      <c r="M18" s="14"/>
    </row>
    <row r="19" spans="1:13" x14ac:dyDescent="0.25">
      <c r="A19" s="20"/>
      <c r="B19" s="20"/>
      <c r="C19" s="20"/>
      <c r="D19" s="20"/>
      <c r="E19" s="22"/>
      <c r="F19" s="45"/>
      <c r="G19" s="45"/>
      <c r="H19" s="11"/>
      <c r="I19" s="23"/>
      <c r="J19" s="23"/>
      <c r="K19" s="23"/>
      <c r="L19" s="23"/>
      <c r="M19" s="23"/>
    </row>
    <row r="20" spans="1:13" x14ac:dyDescent="0.25">
      <c r="A20" s="24"/>
      <c r="B20" s="11"/>
      <c r="C20" s="24"/>
      <c r="D20" s="25"/>
      <c r="E20" s="26"/>
      <c r="F20" s="46"/>
      <c r="G20" s="46"/>
      <c r="H20" s="10"/>
      <c r="I20" s="11"/>
      <c r="J20" s="12"/>
      <c r="K20" s="10"/>
      <c r="L20" s="10"/>
      <c r="M20" s="27"/>
    </row>
    <row r="21" spans="1:13" x14ac:dyDescent="0.25">
      <c r="A21" s="7"/>
      <c r="B21" s="7"/>
      <c r="C21" s="7"/>
      <c r="D21" s="7"/>
      <c r="I21" s="7"/>
      <c r="J21" s="7"/>
      <c r="K21" s="7"/>
      <c r="L21" s="7"/>
      <c r="M21" s="7"/>
    </row>
  </sheetData>
  <mergeCells count="6">
    <mergeCell ref="F18:G18"/>
    <mergeCell ref="F19:G19"/>
    <mergeCell ref="F20:G20"/>
    <mergeCell ref="A1:M1"/>
    <mergeCell ref="A2:M2"/>
    <mergeCell ref="A3:M3"/>
  </mergeCells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Tycoon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esed11</dc:creator>
  <cp:lastModifiedBy>LYV</cp:lastModifiedBy>
  <cp:lastPrinted>2026-05-15T09:15:17Z</cp:lastPrinted>
  <dcterms:created xsi:type="dcterms:W3CDTF">2014-03-27T09:35:35Z</dcterms:created>
  <dcterms:modified xsi:type="dcterms:W3CDTF">2026-05-15T10:09:49Z</dcterms:modified>
</cp:coreProperties>
</file>