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reevnn\Desktop\паркинг\закупка\туалет\"/>
    </mc:Choice>
  </mc:AlternateContent>
  <xr:revisionPtr revIDLastSave="0" documentId="13_ncr:1_{1ACC078C-549D-4E13-8A81-7B9D774A770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Обосн.НМЦК от 100т.р.(к сл.зап)" sheetId="4" r:id="rId1"/>
  </sheets>
  <calcPr calcId="191029"/>
</workbook>
</file>

<file path=xl/calcChain.xml><?xml version="1.0" encoding="utf-8"?>
<calcChain xmlns="http://schemas.openxmlformats.org/spreadsheetml/2006/main">
  <c r="K12" i="4" l="1"/>
  <c r="K11" i="4"/>
  <c r="E12" i="4" l="1"/>
  <c r="C12" i="4"/>
  <c r="D12" i="4"/>
  <c r="M11" i="4" l="1"/>
  <c r="L11" i="4"/>
  <c r="F11" i="4"/>
  <c r="N11" i="4" l="1"/>
</calcChain>
</file>

<file path=xl/sharedStrings.xml><?xml version="1.0" encoding="utf-8"?>
<sst xmlns="http://schemas.openxmlformats.org/spreadsheetml/2006/main" count="34" uniqueCount="34">
  <si>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</si>
  <si>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</si>
  <si>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</si>
  <si>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</si>
  <si>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</si>
  <si>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</si>
  <si>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</si>
  <si>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</si>
  <si>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</si>
  <si>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</si>
  <si>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 xml:space="preserve">v - кол-во (объем) закупаемого товара (работы, услуги) </t>
  </si>
  <si>
    <t>Ед. изм. товара (работы, услуги) по ОКЕИ</t>
  </si>
  <si>
    <t>Расчет начальной (максимальной) цены контракта (договора) (далее - Н(М)ЦК)</t>
  </si>
  <si>
    <t>Определение и обоснование Н(М)ЦК методом сопоставимых рыночных цен (анализа рынка)</t>
  </si>
  <si>
    <r>
      <t xml:space="preserve">КОСГУ 
</t>
    </r>
    <r>
      <rPr>
        <i/>
        <sz val="10"/>
        <color theme="1"/>
        <rFont val="Times New Roman"/>
        <family val="1"/>
        <charset val="204"/>
      </rPr>
      <t>(заполняется 
бухгалтерией)</t>
    </r>
  </si>
  <si>
    <r>
      <t>где:
НМЦК</t>
    </r>
    <r>
      <rPr>
        <vertAlign val="superscript"/>
        <sz val="12"/>
        <color theme="1"/>
        <rFont val="Times New Roman"/>
        <family val="1"/>
        <charset val="204"/>
      </rPr>
      <t>рын</t>
    </r>
    <r>
      <rPr>
        <sz val="12"/>
        <color theme="1"/>
        <rFont val="Times New Roman"/>
        <family val="1"/>
        <charset val="204"/>
      </rPr>
      <t xml:space="preserve"> - Н(М)ЦК,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п. 3.17 Методических рекомендаций.
</t>
    </r>
  </si>
  <si>
    <t>Код КТРУ / ОКПД2 / ККН</t>
  </si>
  <si>
    <t xml:space="preserve">Н(М)ЦК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Министерства экономического развития Российской Федерации от 02.10.2013 № 567 (далее – Методические рекомендации).
Н(М)ЦК определена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10 (Десяти)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Н(М)ЦК рассчитана Заказчиком по формуле, определенной п. 3.21 Методических рекомендаций:
</t>
  </si>
  <si>
    <t>Запрос от 10.02.2026 № 321/26-0-0. ИЦИ (КП) № 1 вх. от 16.02.2026   № 675/26-0-0.</t>
  </si>
  <si>
    <t>Запрос от 10.02.2026 № 321/26-0-0. ИЦИ (КП) № 2 вх. от 16.02.2026   № 677/26-0-0.</t>
  </si>
  <si>
    <t>шт</t>
  </si>
  <si>
    <t>Ведущий инженер по ГО и ЧС</t>
  </si>
  <si>
    <t>Гуреев Н.Н.</t>
  </si>
  <si>
    <t>22.23.12.140</t>
  </si>
  <si>
    <t>&lt;ц - цены единицы прод-ции, руб., в соответствии с информацией из КП  на  минимальную сумму</t>
  </si>
  <si>
    <t>Наименьшая цена договора (контракта), заключаемого с единственным поставщиком, в соответствии с ценой наименьшего КП</t>
  </si>
  <si>
    <t>Итого:</t>
  </si>
  <si>
    <t>Цена контракта, заключаемого с единственным Поставщиком:</t>
  </si>
  <si>
    <t xml:space="preserve"> на поставку туалетных кабин пластиковых</t>
  </si>
  <si>
    <r>
      <t xml:space="preserve">V - коэф-нт вариации </t>
    </r>
    <r>
      <rPr>
        <b/>
        <i/>
        <sz val="10"/>
        <rFont val="Times New Roman"/>
        <family val="1"/>
        <charset val="204"/>
      </rPr>
      <t>(не должен превышать 33%)</t>
    </r>
  </si>
  <si>
    <t>Туалетная кабина пластиковая</t>
  </si>
  <si>
    <t>Приложение № 2 к служебной записке</t>
  </si>
  <si>
    <t>Цена контракта, заключаемого с единственным Поставщиком составляет 191 400 (сто девяносто одна тысяча четыреста) рублей 00 копеек.</t>
  </si>
  <si>
    <t>Иформация из общедоступных источников  сети "Интернет"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</si>
</sst>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6" applyFont="1"/>
    <xf numFmtId="0" fontId="7" fillId="0" borderId="0" xfId="6" applyFont="1"/>
    <xf numFmtId="0" fontId="4" fillId="0" borderId="0" xfId="6" applyFont="1" applyFill="1"/>
    <xf numFmtId="0" fontId="5" fillId="0" borderId="0" xfId="6" applyFont="1" applyAlignment="1">
      <alignment vertical="top"/>
    </xf>
    <xf numFmtId="0" fontId="9" fillId="0" borderId="0" xfId="6" applyFont="1" applyFill="1"/>
    <xf numFmtId="0" fontId="5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top" wrapText="1"/>
    </xf>
    <xf numFmtId="0" fontId="16" fillId="0" borderId="0" xfId="6" applyFont="1" applyFill="1" applyAlignment="1">
      <alignment horizontal="center"/>
    </xf>
    <xf numFmtId="0" fontId="18" fillId="0" borderId="0" xfId="6" applyFont="1" applyFill="1" applyAlignment="1">
      <alignment horizontal="center"/>
    </xf>
    <xf numFmtId="0" fontId="18" fillId="0" borderId="0" xfId="6" applyFont="1" applyFill="1" applyAlignment="1">
      <alignment horizontal="center"/>
    </xf>
    <xf numFmtId="0" fontId="4" fillId="0" borderId="1" xfId="6" applyFont="1" applyFill="1" applyBorder="1" applyAlignment="1">
      <alignment horizontal="center" vertical="top"/>
    </xf>
    <xf numFmtId="0" fontId="19" fillId="0" borderId="1" xfId="6" applyFont="1" applyFill="1" applyBorder="1" applyAlignment="1">
      <alignment vertical="top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center" vertical="center" wrapText="1"/>
    </xf>
    <xf numFmtId="0" fontId="20" fillId="0" borderId="4" xfId="6" applyFont="1" applyFill="1" applyBorder="1" applyAlignment="1">
      <alignment horizontal="center" vertical="center" wrapText="1"/>
    </xf>
    <xf numFmtId="0" fontId="20" fillId="0" borderId="4" xfId="6" applyFont="1" applyFill="1" applyBorder="1" applyAlignment="1">
      <alignment horizontal="left" vertical="top" wrapText="1"/>
    </xf>
    <xf numFmtId="4" fontId="20" fillId="0" borderId="1" xfId="6" applyNumberFormat="1" applyFont="1" applyFill="1" applyBorder="1" applyAlignment="1" applyProtection="1">
      <alignment horizontal="center" vertical="top" wrapText="1"/>
      <protection locked="0"/>
    </xf>
    <xf numFmtId="4" fontId="20" fillId="0" borderId="1" xfId="6" applyNumberFormat="1" applyFont="1" applyFill="1" applyBorder="1" applyAlignment="1">
      <alignment horizontal="center" vertical="top" wrapText="1"/>
    </xf>
    <xf numFmtId="2" fontId="20" fillId="0" borderId="5" xfId="6" applyNumberFormat="1" applyFont="1" applyFill="1" applyBorder="1" applyAlignment="1">
      <alignment horizontal="center" vertical="top" wrapText="1"/>
    </xf>
    <xf numFmtId="2" fontId="20" fillId="0" borderId="1" xfId="6" applyNumberFormat="1" applyFont="1" applyFill="1" applyBorder="1" applyAlignment="1">
      <alignment horizontal="center" vertical="top" wrapText="1"/>
    </xf>
    <xf numFmtId="10" fontId="20" fillId="0" borderId="1" xfId="6" applyNumberFormat="1" applyFont="1" applyFill="1" applyBorder="1" applyAlignment="1">
      <alignment horizontal="center" vertical="top" wrapText="1"/>
    </xf>
    <xf numFmtId="0" fontId="20" fillId="0" borderId="4" xfId="6" applyFont="1" applyFill="1" applyBorder="1" applyAlignment="1">
      <alignment horizontal="right" vertical="top" wrapText="1"/>
    </xf>
    <xf numFmtId="2" fontId="8" fillId="0" borderId="5" xfId="6" applyNumberFormat="1" applyFont="1" applyFill="1" applyBorder="1" applyAlignment="1">
      <alignment horizontal="center" vertical="top" wrapText="1"/>
    </xf>
    <xf numFmtId="0" fontId="20" fillId="0" borderId="0" xfId="6" applyFont="1" applyFill="1"/>
    <xf numFmtId="0" fontId="20" fillId="0" borderId="0" xfId="6" applyFont="1" applyFill="1" applyAlignment="1">
      <alignment wrapText="1"/>
    </xf>
    <xf numFmtId="0" fontId="20" fillId="0" borderId="0" xfId="6" applyFont="1" applyFill="1" applyAlignment="1">
      <alignment horizontal="left" wrapText="1"/>
    </xf>
    <xf numFmtId="0" fontId="16" fillId="0" borderId="0" xfId="6" applyFont="1" applyFill="1" applyAlignment="1">
      <alignment horizontal="left" wrapText="1"/>
    </xf>
    <xf numFmtId="0" fontId="8" fillId="0" borderId="3" xfId="6" applyFont="1" applyFill="1" applyBorder="1" applyAlignment="1">
      <alignment horizontal="center" vertical="top" wrapText="1"/>
    </xf>
    <xf numFmtId="0" fontId="8" fillId="0" borderId="2" xfId="6" applyFont="1" applyFill="1" applyBorder="1" applyAlignment="1">
      <alignment horizontal="center" vertical="top" wrapText="1"/>
    </xf>
    <xf numFmtId="4" fontId="20" fillId="0" borderId="4" xfId="6" applyNumberFormat="1" applyFont="1" applyFill="1" applyBorder="1" applyAlignment="1">
      <alignment horizontal="right" vertical="top" wrapText="1"/>
    </xf>
    <xf numFmtId="4" fontId="20" fillId="0" borderId="7" xfId="6" applyNumberFormat="1" applyFont="1" applyFill="1" applyBorder="1" applyAlignment="1">
      <alignment horizontal="right" vertical="top" wrapText="1"/>
    </xf>
    <xf numFmtId="4" fontId="20" fillId="0" borderId="5" xfId="6" applyNumberFormat="1" applyFont="1" applyFill="1" applyBorder="1" applyAlignment="1">
      <alignment horizontal="right" vertical="top" wrapText="1"/>
    </xf>
    <xf numFmtId="0" fontId="10" fillId="0" borderId="0" xfId="6" applyFont="1" applyFill="1" applyAlignment="1">
      <alignment horizontal="center"/>
    </xf>
    <xf numFmtId="0" fontId="16" fillId="0" borderId="0" xfId="6" applyFont="1" applyFill="1" applyAlignment="1">
      <alignment horizontal="center"/>
    </xf>
    <xf numFmtId="0" fontId="18" fillId="0" borderId="0" xfId="6" applyFont="1" applyFill="1" applyAlignment="1">
      <alignment horizontal="center"/>
    </xf>
    <xf numFmtId="0" fontId="9" fillId="0" borderId="6" xfId="6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/>
    </xf>
    <xf numFmtId="0" fontId="16" fillId="0" borderId="0" xfId="6" applyFont="1" applyFill="1" applyAlignment="1">
      <alignment horizontal="right"/>
    </xf>
    <xf numFmtId="0" fontId="8" fillId="0" borderId="2" xfId="6" applyFont="1" applyFill="1" applyBorder="1" applyAlignment="1">
      <alignment horizontal="center" vertical="top"/>
    </xf>
    <xf numFmtId="0" fontId="5" fillId="0" borderId="3" xfId="6" applyFont="1" applyFill="1" applyBorder="1" applyAlignment="1">
      <alignment horizontal="center" vertical="top" wrapText="1"/>
    </xf>
    <xf numFmtId="0" fontId="5" fillId="0" borderId="2" xfId="6" applyFont="1" applyFill="1" applyBorder="1" applyAlignment="1">
      <alignment horizontal="center" vertical="top"/>
    </xf>
    <xf numFmtId="0" fontId="8" fillId="0" borderId="1" xfId="6" applyFont="1" applyFill="1" applyBorder="1" applyAlignment="1">
      <alignment horizontal="center" vertical="top" wrapText="1"/>
    </xf>
    <xf numFmtId="0" fontId="16" fillId="0" borderId="0" xfId="6" applyFont="1" applyFill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0" fillId="0" borderId="0" xfId="6" applyFont="1" applyFill="1" applyAlignment="1">
      <alignment horizontal="center" vertical="center" wrapText="1"/>
    </xf>
    <xf numFmtId="0" fontId="11" fillId="0" borderId="0" xfId="0" applyFont="1" applyAlignment="1"/>
    <xf numFmtId="0" fontId="18" fillId="0" borderId="0" xfId="6" applyFont="1" applyFill="1" applyAlignment="1">
      <alignment horizontal="center" vertical="center" wrapText="1"/>
    </xf>
    <xf numFmtId="0" fontId="17" fillId="0" borderId="0" xfId="0" applyFont="1" applyFill="1" applyAlignment="1"/>
    <xf numFmtId="0" fontId="12" fillId="0" borderId="0" xfId="6" applyFont="1" applyFill="1" applyAlignment="1">
      <alignment horizontal="center" vertical="center" wrapText="1"/>
    </xf>
    <xf numFmtId="0" fontId="10" fillId="0" borderId="0" xfId="6" applyFont="1" applyFill="1" applyAlignment="1">
      <alignment horizontal="center" vertical="top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8</xdr:row>
      <xdr:rowOff>495300</xdr:rowOff>
    </xdr:from>
    <xdr:to>
      <xdr:col>12</xdr:col>
      <xdr:colOff>895350</xdr:colOff>
      <xdr:row>8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152400</xdr:colOff>
      <xdr:row>8</xdr:row>
      <xdr:rowOff>647700</xdr:rowOff>
    </xdr:from>
    <xdr:to>
      <xdr:col>13</xdr:col>
      <xdr:colOff>809625</xdr:colOff>
      <xdr:row>8</xdr:row>
      <xdr:rowOff>971550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11075" y="5857875"/>
          <a:ext cx="6572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266700</xdr:colOff>
      <xdr:row>8</xdr:row>
      <xdr:rowOff>38100</xdr:rowOff>
    </xdr:from>
    <xdr:to>
      <xdr:col>5</xdr:col>
      <xdr:colOff>781050</xdr:colOff>
      <xdr:row>8</xdr:row>
      <xdr:rowOff>504825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7239000" y="50863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5</xdr:row>
      <xdr:rowOff>1266825</xdr:rowOff>
    </xdr:from>
    <xdr:to>
      <xdr:col>1</xdr:col>
      <xdr:colOff>1101725</xdr:colOff>
      <xdr:row>5</xdr:row>
      <xdr:rowOff>1889580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875" y="2390775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7"/>
  <sheetViews>
    <sheetView tabSelected="1" view="pageBreakPreview" topLeftCell="A7" zoomScaleNormal="100" zoomScaleSheetLayoutView="100" workbookViewId="0">
      <selection activeCell="O11" sqref="O11"/>
    </sheetView>
  </sheetViews>
  <sheetFormatPr defaultColWidth="7.5703125" defaultRowHeight="12.75" x14ac:dyDescent="0.2"/>
  <cols>
    <col min="1" max="1" width="5.28515625" style="1" customWidth="1"/>
    <col min="2" max="2" width="20.7109375" style="1" customWidth="1"/>
    <col min="3" max="6" width="15.7109375" style="1" customWidth="1"/>
    <col min="7" max="10" width="10.7109375" style="1" customWidth="1"/>
    <col min="11" max="11" width="14" style="1" customWidth="1"/>
    <col min="12" max="16" width="15.7109375" style="1" customWidth="1"/>
    <col min="17" max="16384" width="7.5703125" style="1"/>
  </cols>
  <sheetData>
    <row r="1" spans="1:16" ht="15" customHeight="1" x14ac:dyDescent="0.25">
      <c r="A1" s="38" t="s">
        <v>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2" customFormat="1" ht="17.25" customHeight="1" x14ac:dyDescent="0.25">
      <c r="A2" s="45" t="s">
        <v>12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  <c r="P2" s="46"/>
    </row>
    <row r="3" spans="1:16" s="2" customFormat="1" ht="21.75" customHeight="1" x14ac:dyDescent="0.25">
      <c r="A3" s="47" t="s">
        <v>28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  <c r="P3" s="48"/>
    </row>
    <row r="4" spans="1:16" s="2" customFormat="1" ht="18.75" customHeight="1" x14ac:dyDescent="0.25">
      <c r="A4" s="49" t="s">
        <v>13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6"/>
      <c r="P4" s="46"/>
    </row>
    <row r="5" spans="1:16" s="2" customFormat="1" ht="15.75" customHeight="1" x14ac:dyDescent="0.25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46"/>
      <c r="P5" s="46"/>
    </row>
    <row r="6" spans="1:16" ht="154.5" customHeight="1" x14ac:dyDescent="0.2">
      <c r="A6" s="43" t="s">
        <v>17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</row>
    <row r="7" spans="1:16" ht="126.75" customHeight="1" x14ac:dyDescent="0.2">
      <c r="A7" s="36" t="s">
        <v>15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1:16" s="4" customFormat="1" ht="40.5" customHeight="1" x14ac:dyDescent="0.25">
      <c r="A8" s="28" t="s">
        <v>1</v>
      </c>
      <c r="B8" s="42" t="s">
        <v>2</v>
      </c>
      <c r="C8" s="42" t="s">
        <v>3</v>
      </c>
      <c r="D8" s="42"/>
      <c r="E8" s="42"/>
      <c r="F8" s="42"/>
      <c r="G8" s="28" t="s">
        <v>11</v>
      </c>
      <c r="H8" s="42" t="s">
        <v>10</v>
      </c>
      <c r="I8" s="42" t="s">
        <v>4</v>
      </c>
      <c r="J8" s="28" t="s">
        <v>24</v>
      </c>
      <c r="K8" s="28" t="s">
        <v>25</v>
      </c>
      <c r="L8" s="42" t="s">
        <v>5</v>
      </c>
      <c r="M8" s="42"/>
      <c r="N8" s="42"/>
      <c r="O8" s="28" t="s">
        <v>16</v>
      </c>
      <c r="P8" s="40" t="s">
        <v>14</v>
      </c>
    </row>
    <row r="9" spans="1:16" s="4" customFormat="1" ht="156" customHeight="1" x14ac:dyDescent="0.25">
      <c r="A9" s="29"/>
      <c r="B9" s="42"/>
      <c r="C9" s="7" t="s">
        <v>18</v>
      </c>
      <c r="D9" s="7" t="s">
        <v>19</v>
      </c>
      <c r="E9" s="7" t="s">
        <v>33</v>
      </c>
      <c r="F9" s="12"/>
      <c r="G9" s="29"/>
      <c r="H9" s="42"/>
      <c r="I9" s="42"/>
      <c r="J9" s="29"/>
      <c r="K9" s="29"/>
      <c r="L9" s="7" t="s">
        <v>6</v>
      </c>
      <c r="M9" s="7" t="s">
        <v>7</v>
      </c>
      <c r="N9" s="7" t="s">
        <v>29</v>
      </c>
      <c r="O9" s="39"/>
      <c r="P9" s="41"/>
    </row>
    <row r="10" spans="1:16" ht="15.75" customHeight="1" x14ac:dyDescent="0.2">
      <c r="A10" s="13">
        <v>1</v>
      </c>
      <c r="B10" s="14">
        <v>2</v>
      </c>
      <c r="C10" s="13">
        <v>3</v>
      </c>
      <c r="D10" s="13">
        <v>4</v>
      </c>
      <c r="E10" s="14">
        <v>5</v>
      </c>
      <c r="F10" s="13">
        <v>6</v>
      </c>
      <c r="G10" s="13">
        <v>7</v>
      </c>
      <c r="H10" s="14">
        <v>8</v>
      </c>
      <c r="I10" s="13">
        <v>9</v>
      </c>
      <c r="J10" s="13">
        <v>10</v>
      </c>
      <c r="K10" s="13">
        <v>11</v>
      </c>
      <c r="L10" s="13">
        <v>12</v>
      </c>
      <c r="M10" s="14">
        <v>13</v>
      </c>
      <c r="N10" s="13">
        <v>14</v>
      </c>
      <c r="O10" s="14">
        <v>15</v>
      </c>
      <c r="P10" s="6">
        <v>16</v>
      </c>
    </row>
    <row r="11" spans="1:16" ht="51.75" customHeight="1" x14ac:dyDescent="0.2">
      <c r="A11" s="15">
        <v>1</v>
      </c>
      <c r="B11" s="16" t="s">
        <v>30</v>
      </c>
      <c r="C11" s="17">
        <v>31900</v>
      </c>
      <c r="D11" s="17">
        <v>32500</v>
      </c>
      <c r="E11" s="17">
        <v>39000</v>
      </c>
      <c r="F11" s="18">
        <f>SUM(C11:E11)</f>
        <v>103400</v>
      </c>
      <c r="G11" s="18" t="s">
        <v>20</v>
      </c>
      <c r="H11" s="18">
        <v>6</v>
      </c>
      <c r="I11" s="19">
        <v>3</v>
      </c>
      <c r="J11" s="19">
        <v>31900</v>
      </c>
      <c r="K11" s="19">
        <f>MIN(C12:E12)</f>
        <v>191400</v>
      </c>
      <c r="L11" s="18">
        <f>ROUND((AVERAGE(C11:E11)),2)</f>
        <v>34466.67</v>
      </c>
      <c r="M11" s="20">
        <f>ROUND(_xlfn.STDEV.S(C11:E11),2)</f>
        <v>3937.43</v>
      </c>
      <c r="N11" s="21">
        <f>M11/L11</f>
        <v>0.11423877038309764</v>
      </c>
      <c r="O11" s="18" t="s">
        <v>23</v>
      </c>
      <c r="P11" s="11">
        <v>310</v>
      </c>
    </row>
    <row r="12" spans="1:16" ht="21" customHeight="1" x14ac:dyDescent="0.2">
      <c r="A12" s="15"/>
      <c r="B12" s="22" t="s">
        <v>26</v>
      </c>
      <c r="C12" s="17">
        <f>C11*H11</f>
        <v>191400</v>
      </c>
      <c r="D12" s="17">
        <f>D11*H11</f>
        <v>195000</v>
      </c>
      <c r="E12" s="17">
        <f>E11*H11</f>
        <v>234000</v>
      </c>
      <c r="F12" s="30" t="s">
        <v>27</v>
      </c>
      <c r="G12" s="31"/>
      <c r="H12" s="31"/>
      <c r="I12" s="31"/>
      <c r="J12" s="32"/>
      <c r="K12" s="23">
        <f>K11</f>
        <v>191400</v>
      </c>
      <c r="L12" s="18"/>
      <c r="M12" s="20"/>
      <c r="N12" s="21"/>
      <c r="O12" s="18"/>
      <c r="P12" s="11"/>
    </row>
    <row r="13" spans="1:16" ht="12.75" customHeight="1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3"/>
    </row>
    <row r="14" spans="1:16" ht="17.25" customHeight="1" x14ac:dyDescent="0.25">
      <c r="A14" s="27" t="s">
        <v>32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5"/>
      <c r="N14" s="25"/>
      <c r="O14" s="26"/>
      <c r="P14" s="3"/>
    </row>
    <row r="15" spans="1:16" ht="19.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3"/>
      <c r="N15" s="3"/>
      <c r="O15" s="3"/>
      <c r="P15" s="3"/>
    </row>
    <row r="16" spans="1:16" ht="20.25" customHeight="1" x14ac:dyDescent="0.25">
      <c r="A16" s="33" t="s">
        <v>8</v>
      </c>
      <c r="B16" s="33"/>
      <c r="C16" s="34" t="s">
        <v>21</v>
      </c>
      <c r="D16" s="34"/>
      <c r="E16" s="8"/>
      <c r="F16" s="35" t="s">
        <v>9</v>
      </c>
      <c r="G16" s="35"/>
      <c r="H16" s="35"/>
      <c r="I16" s="35"/>
      <c r="J16" s="10"/>
      <c r="K16" s="10"/>
      <c r="L16" s="9" t="s">
        <v>22</v>
      </c>
      <c r="M16" s="3"/>
      <c r="N16" s="3"/>
      <c r="O16" s="3"/>
      <c r="P16" s="3"/>
    </row>
    <row r="17" spans="1:16" ht="33.75" customHeight="1" x14ac:dyDescent="0.25">
      <c r="A17" s="33"/>
      <c r="B17" s="33"/>
      <c r="C17" s="34"/>
      <c r="D17" s="34"/>
      <c r="E17" s="8"/>
      <c r="F17" s="35"/>
      <c r="G17" s="35"/>
      <c r="H17" s="35"/>
      <c r="I17" s="35"/>
      <c r="J17" s="10"/>
      <c r="K17" s="10"/>
      <c r="L17" s="9"/>
      <c r="M17" s="3"/>
      <c r="N17" s="3"/>
      <c r="O17" s="3"/>
      <c r="P17" s="3"/>
    </row>
  </sheetData>
  <mergeCells count="26">
    <mergeCell ref="A7:P7"/>
    <mergeCell ref="A1:P1"/>
    <mergeCell ref="O8:O9"/>
    <mergeCell ref="P8:P9"/>
    <mergeCell ref="A8:A9"/>
    <mergeCell ref="B8:B9"/>
    <mergeCell ref="C8:F8"/>
    <mergeCell ref="H8:H9"/>
    <mergeCell ref="I8:I9"/>
    <mergeCell ref="L8:N8"/>
    <mergeCell ref="A6:P6"/>
    <mergeCell ref="A2:P2"/>
    <mergeCell ref="A3:P3"/>
    <mergeCell ref="A4:P4"/>
    <mergeCell ref="A5:P5"/>
    <mergeCell ref="G8:G9"/>
    <mergeCell ref="A14:L14"/>
    <mergeCell ref="J8:J9"/>
    <mergeCell ref="K8:K9"/>
    <mergeCell ref="F12:J12"/>
    <mergeCell ref="A17:B17"/>
    <mergeCell ref="C17:D17"/>
    <mergeCell ref="F17:I17"/>
    <mergeCell ref="A16:B16"/>
    <mergeCell ref="C16:D16"/>
    <mergeCell ref="F16:I16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Обосн.НМЦК от 100т.р.(к сл.зап)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Гуреев Николай Николаевич</cp:lastModifiedBy>
  <cp:lastPrinted>2017-10-12T14:08:40Z</cp:lastPrinted>
  <dcterms:created xsi:type="dcterms:W3CDTF">2016-05-13T09:47:52Z</dcterms:created>
  <dcterms:modified xsi:type="dcterms:W3CDTF">2026-04-08T09:52:04Z</dcterms:modified>
</cp:coreProperties>
</file>