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Обучение\"/>
    </mc:Choice>
  </mc:AlternateContent>
  <xr:revisionPtr revIDLastSave="0" documentId="13_ncr:1_{7105EB58-BF8D-4EF1-BE7A-851D02EF4D4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сл.зап)'!$B$21</definedName>
    <definedName name="_Hlk80265764" localSheetId="0">'Обосн.НМЦК от 100т.р.(к сл.зап)'!$B$24</definedName>
    <definedName name="_Hlk80265796" localSheetId="0">'Обосн.НМЦК от 100т.р.(к сл.зап)'!$B$29</definedName>
    <definedName name="_Hlk80267400" localSheetId="0">'Обосн.НМЦК от 100т.р.(к сл.зап)'!$B$40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761" localSheetId="0">'Обосн.НМЦК от 100т.р.(к сл.зап)'!#REF!</definedName>
    <definedName name="_Hlk95920791" localSheetId="0">'Обосн.НМЦК от 100т.р.(к сл.зап)'!#REF!</definedName>
    <definedName name="_Hlk95920871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Hlk95921417" localSheetId="0">'Обосн.НМЦК от 100т.р.(к сл.зап)'!#REF!</definedName>
    <definedName name="_Hlk95922954" localSheetId="0">'Обосн.НМЦК от 100т.р.(к сл.зап)'!#REF!</definedName>
    <definedName name="_Hlk95922972" localSheetId="0">'Обосн.НМЦК от 100т.р.(к сл.зап)'!#REF!</definedName>
    <definedName name="_Hlk95922998" localSheetId="0">'Обосн.НМЦК от 100т.р.(к сл.зап)'!#REF!</definedName>
    <definedName name="_Hlk95923014" localSheetId="0">'Обосн.НМЦК от 100т.р.(к сл.зап)'!#REF!</definedName>
    <definedName name="_xlnm.Print_Area" localSheetId="0">'Обосн.НМЦК от 100т.р.(к сл.зап)'!$A$1:$P$24</definedName>
  </definedNames>
  <calcPr calcId="191029"/>
</workbook>
</file>

<file path=xl/calcChain.xml><?xml version="1.0" encoding="utf-8"?>
<calcChain xmlns="http://schemas.openxmlformats.org/spreadsheetml/2006/main">
  <c r="J16" i="4" l="1"/>
  <c r="E16" i="4"/>
  <c r="D16" i="4"/>
  <c r="C16" i="4"/>
  <c r="K13" i="4" l="1"/>
  <c r="F13" i="4"/>
  <c r="J15" i="4"/>
  <c r="J14" i="4"/>
  <c r="J17" i="4" s="1"/>
  <c r="J13" i="4"/>
  <c r="L14" i="4" l="1"/>
  <c r="L15" i="4"/>
  <c r="F14" i="4"/>
  <c r="K14" i="4" s="1"/>
  <c r="F15" i="4"/>
  <c r="K15" i="4" s="1"/>
  <c r="M14" i="4" l="1"/>
  <c r="M15" i="4"/>
  <c r="L13" i="4"/>
  <c r="M13" i="4" s="1"/>
</calcChain>
</file>

<file path=xl/sharedStrings.xml><?xml version="1.0" encoding="utf-8"?>
<sst xmlns="http://schemas.openxmlformats.org/spreadsheetml/2006/main" count="42" uniqueCount="37">
  <si>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</si>
  <si>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</si>
  <si>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</si>
  <si>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</si>
  <si>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</si>
  <si>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</si>
  <si>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</si>
  <si>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</si>
  <si>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</si>
  <si>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 xml:space="preserve"> ПРОВЕРИЛ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</si>
  <si>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</si>
  <si>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</si>
  <si>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</si>
  <si>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 ККН</t>
  </si>
  <si>
    <t>усл. ед</t>
  </si>
  <si>
    <t>85.42.19.900  - 85.42.10.000-00000004</t>
  </si>
  <si>
    <t>Цена договора(контракта) заключенного с единственным поставщиком:</t>
  </si>
  <si>
    <t xml:space="preserve">в соответствии с техническим заданием на оказание образовательных  услуг по повышению квалификации работников                                                                                                                                                                                                                              </t>
  </si>
  <si>
    <t>Обучение по программе  "Оператор по диспетчерскому обслуживанию лифтов"</t>
  </si>
  <si>
    <t>Подготовка к независимой оценке квалификации рабочих,  имеющих профессию "Оператор по диспетчерскому рбслуживанию лифтов". Проведение независимой оценки квалификации в центре оценки квалификации</t>
  </si>
  <si>
    <t>Начальник  сектора содержания зданий, сооружений и механических систем   отдела эксплуатации инженерных систем и зданий</t>
  </si>
  <si>
    <t>Иванченко И.С.</t>
  </si>
  <si>
    <t xml:space="preserve"> Инженер 1 -ой категории сектора эксплуатации инженерных систем и зданий</t>
  </si>
  <si>
    <t>Сморыго Н.С.</t>
  </si>
  <si>
    <t>Обучение по программе                               "Организация эксплуатации лифтов                  (подготовака к независимой оценке квалификации)" специалистов.                           Прохождение независимой оценки  квалификации в центре оценки квалификации .</t>
  </si>
  <si>
    <t>Приложение № 4 к служебной записке</t>
  </si>
  <si>
    <t>ИЦИ №3  Запрос                           №682/26-0-0 от 31.03.2026г. ИЦИ                  вх. №          1220/26-0-0 от 02.04.2026</t>
  </si>
  <si>
    <t>ИЦИ №1  Запрос                           №682/26-0-0 от 31.03.2026г. ИЦИ                  вх. №          1221/26-0-0 от 02.04.2026</t>
  </si>
  <si>
    <t>ИЦИ №2  Запрос                           №682/26-0-0 от 31.03.2026г. ИЦИ                  вх. №         1222/26-0-0 от 02.04.2026</t>
  </si>
  <si>
    <t>Цена договора (контракта)</t>
  </si>
  <si>
    <t>Цена договора (контракта) составляет  146 000   рублей   00 копеек (сто сорок шесть тысяч рублей 00 копеек)</t>
  </si>
  <si>
    <r>
      <t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</t>
    </r>
    <r>
      <rPr>
        <sz val="11"/>
        <color rgb="FFFF0000"/>
        <rFont val="Times New Roman"/>
        <family val="1"/>
        <charset val="204"/>
      </rPr>
      <t xml:space="preserve"> 11</t>
    </r>
    <r>
      <rPr>
        <sz val="11"/>
        <rFont val="Times New Roman"/>
        <family val="1"/>
        <charset val="204"/>
      </rPr>
      <t xml:space="preserve">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  </r>
  </si>
  <si>
    <t xml:space="preserve">ИТОГО ПО КП: </t>
  </si>
  <si>
    <t>n - кол-во значений, используемых в расчете (кол-во ответов КП)</t>
  </si>
  <si>
    <t>Наименьшая цена договора (контракта), заключаемого с единственным поставщиком, в соответствии с ценой наименьшего КП</t>
  </si>
  <si>
    <t xml:space="preserve">Определение однородности совокупности значений выявленных цен СПРАВОЧНО 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</si>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</sst>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78">
    <xf numFmtId="0" fontId="0" fillId="0" borderId="0" xfId="0"/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/>
    <xf numFmtId="4" fontId="13" fillId="0" borderId="1" xfId="6" applyNumberFormat="1" applyFont="1" applyFill="1" applyBorder="1" applyAlignment="1">
      <alignment vertical="top" wrapText="1"/>
    </xf>
    <xf numFmtId="4" fontId="7" fillId="0" borderId="0" xfId="6" applyNumberFormat="1" applyFont="1" applyFill="1"/>
    <xf numFmtId="0" fontId="8" fillId="0" borderId="1" xfId="6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12" fillId="0" borderId="0" xfId="6" applyFont="1" applyFill="1" applyBorder="1" applyAlignment="1">
      <alignment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12" fillId="0" borderId="1" xfId="6" applyNumberFormat="1" applyFont="1" applyFill="1" applyBorder="1" applyAlignment="1">
      <alignment horizontal="center" vertical="center" wrapText="1"/>
    </xf>
    <xf numFmtId="0" fontId="7" fillId="0" borderId="1" xfId="6" applyFont="1" applyFill="1" applyBorder="1"/>
    <xf numFmtId="0" fontId="7" fillId="0" borderId="0" xfId="6" applyFont="1" applyFill="1" applyAlignment="1">
      <alignment horizontal="left"/>
    </xf>
    <xf numFmtId="0" fontId="12" fillId="0" borderId="1" xfId="6" applyFont="1" applyFill="1" applyBorder="1" applyAlignment="1">
      <alignment horizontal="left" vertical="center" wrapText="1"/>
    </xf>
    <xf numFmtId="0" fontId="7" fillId="0" borderId="0" xfId="6" applyFont="1" applyFill="1" applyAlignment="1">
      <alignment horizontal="center"/>
    </xf>
    <xf numFmtId="2" fontId="11" fillId="0" borderId="1" xfId="6" applyNumberFormat="1" applyFont="1" applyFill="1" applyBorder="1" applyAlignment="1">
      <alignment horizontal="center" vertical="center" wrapText="1"/>
    </xf>
    <xf numFmtId="10" fontId="11" fillId="0" borderId="1" xfId="6" applyNumberFormat="1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/>
    <xf numFmtId="0" fontId="7" fillId="0" borderId="1" xfId="0" applyFont="1" applyFill="1" applyBorder="1" applyAlignment="1">
      <alignment vertical="center" wrapText="1"/>
    </xf>
    <xf numFmtId="0" fontId="14" fillId="0" borderId="1" xfId="6" applyFont="1" applyFill="1" applyBorder="1" applyAlignment="1">
      <alignment horizontal="center" vertical="top" wrapText="1"/>
    </xf>
    <xf numFmtId="0" fontId="8" fillId="0" borderId="1" xfId="6" applyFont="1" applyFill="1" applyBorder="1" applyAlignment="1">
      <alignment horizontal="center" vertical="center" wrapText="1"/>
    </xf>
    <xf numFmtId="0" fontId="16" fillId="0" borderId="0" xfId="6" applyFont="1" applyFill="1"/>
    <xf numFmtId="0" fontId="14" fillId="2" borderId="0" xfId="6" applyFont="1" applyFill="1" applyBorder="1" applyAlignment="1">
      <alignment horizontal="center"/>
    </xf>
    <xf numFmtId="0" fontId="14" fillId="2" borderId="0" xfId="6" applyFont="1" applyFill="1" applyAlignment="1">
      <alignment horizontal="center"/>
    </xf>
    <xf numFmtId="0" fontId="4" fillId="0" borderId="0" xfId="6" applyFont="1" applyFill="1"/>
    <xf numFmtId="2" fontId="12" fillId="0" borderId="1" xfId="6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6" applyNumberFormat="1" applyFont="1" applyFill="1" applyBorder="1" applyAlignment="1">
      <alignment horizontal="center" vertical="center" wrapText="1"/>
    </xf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0" xfId="6" applyNumberFormat="1" applyFont="1" applyFill="1" applyAlignment="1">
      <alignment horizontal="center" vertical="center"/>
    </xf>
    <xf numFmtId="0" fontId="8" fillId="0" borderId="2" xfId="6" applyFont="1" applyFill="1" applyBorder="1" applyAlignment="1">
      <alignment horizontal="right" vertical="center" wrapText="1"/>
    </xf>
    <xf numFmtId="4" fontId="8" fillId="0" borderId="1" xfId="6" applyNumberFormat="1" applyFont="1" applyFill="1" applyBorder="1" applyAlignment="1">
      <alignment horizontal="right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4" fontId="12" fillId="0" borderId="2" xfId="6" applyNumberFormat="1" applyFont="1" applyFill="1" applyBorder="1" applyAlignment="1">
      <alignment horizontal="center" vertical="center" wrapText="1"/>
    </xf>
    <xf numFmtId="2" fontId="11" fillId="0" borderId="5" xfId="6" applyNumberFormat="1" applyFont="1" applyFill="1" applyBorder="1" applyAlignment="1">
      <alignment horizontal="center" vertical="center" wrapText="1"/>
    </xf>
    <xf numFmtId="10" fontId="11" fillId="0" borderId="6" xfId="6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right" vertical="center" wrapText="1"/>
    </xf>
    <xf numFmtId="2" fontId="11" fillId="0" borderId="1" xfId="6" applyNumberFormat="1" applyFont="1" applyFill="1" applyBorder="1" applyAlignment="1">
      <alignment horizontal="center" vertical="center"/>
    </xf>
    <xf numFmtId="0" fontId="14" fillId="0" borderId="3" xfId="6" applyFont="1" applyFill="1" applyBorder="1" applyAlignment="1">
      <alignment horizontal="center" vertical="center" wrapText="1"/>
    </xf>
    <xf numFmtId="0" fontId="14" fillId="0" borderId="4" xfId="6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6" applyFont="1" applyFill="1" applyAlignment="1">
      <alignment horizontal="center" vertical="top"/>
    </xf>
    <xf numFmtId="0" fontId="4" fillId="0" borderId="0" xfId="6" applyFont="1" applyFill="1" applyAlignment="1">
      <alignment horizontal="center" vertical="top" wrapText="1" shrinkToFit="1"/>
    </xf>
    <xf numFmtId="0" fontId="6" fillId="0" borderId="0" xfId="6" applyFont="1" applyFill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9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horizontal="left" wrapText="1"/>
    </xf>
    <xf numFmtId="0" fontId="7" fillId="0" borderId="1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8" fillId="0" borderId="5" xfId="6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10</xdr:row>
      <xdr:rowOff>695325</xdr:rowOff>
    </xdr:from>
    <xdr:to>
      <xdr:col>11</xdr:col>
      <xdr:colOff>904875</xdr:colOff>
      <xdr:row>10</xdr:row>
      <xdr:rowOff>1123950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57054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47625</xdr:colOff>
      <xdr:row>10</xdr:row>
      <xdr:rowOff>819150</xdr:rowOff>
    </xdr:from>
    <xdr:to>
      <xdr:col>12</xdr:col>
      <xdr:colOff>704850</xdr:colOff>
      <xdr:row>10</xdr:row>
      <xdr:rowOff>1162050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06050" y="54483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190500</xdr:colOff>
      <xdr:row>10</xdr:row>
      <xdr:rowOff>133350</xdr:rowOff>
    </xdr:from>
    <xdr:to>
      <xdr:col>5</xdr:col>
      <xdr:colOff>704850</xdr:colOff>
      <xdr:row>10</xdr:row>
      <xdr:rowOff>600075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6353175" y="45148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0"/>
  <sheetViews>
    <sheetView tabSelected="1" view="pageBreakPreview" topLeftCell="A10" zoomScaleNormal="100" zoomScaleSheetLayoutView="100" workbookViewId="0">
      <selection activeCell="K14" sqref="K14"/>
    </sheetView>
  </sheetViews>
  <sheetFormatPr defaultColWidth="7.5703125" defaultRowHeight="15" x14ac:dyDescent="0.25"/>
  <cols>
    <col min="1" max="1" width="5" style="2" customWidth="1"/>
    <col min="2" max="2" width="44.140625" style="2" customWidth="1"/>
    <col min="3" max="3" width="16.7109375" style="2" customWidth="1"/>
    <col min="4" max="4" width="17.28515625" style="2" customWidth="1"/>
    <col min="5" max="5" width="16.28515625" style="2" customWidth="1"/>
    <col min="6" max="6" width="12.7109375" style="4" customWidth="1"/>
    <col min="7" max="7" width="9.42578125" style="2" customWidth="1"/>
    <col min="8" max="8" width="9.28515625" style="2" customWidth="1"/>
    <col min="9" max="9" width="11.28515625" style="2" customWidth="1"/>
    <col min="10" max="10" width="17.7109375" style="36" customWidth="1"/>
    <col min="11" max="11" width="15.42578125" style="2" customWidth="1"/>
    <col min="12" max="12" width="14.85546875" style="2" customWidth="1"/>
    <col min="13" max="13" width="20.7109375" style="2" customWidth="1"/>
    <col min="14" max="14" width="16.28515625" style="1" customWidth="1"/>
    <col min="15" max="15" width="13.7109375" style="2" customWidth="1"/>
    <col min="16" max="16" width="7.5703125" style="17"/>
    <col min="17" max="16384" width="7.5703125" style="2"/>
  </cols>
  <sheetData>
    <row r="1" spans="1:17" x14ac:dyDescent="0.25">
      <c r="J1" s="2"/>
    </row>
    <row r="2" spans="1:17" x14ac:dyDescent="0.25">
      <c r="J2" s="2"/>
      <c r="M2" s="62" t="s">
        <v>25</v>
      </c>
      <c r="N2" s="63"/>
      <c r="O2" s="63"/>
      <c r="P2" s="63"/>
    </row>
    <row r="3" spans="1:17" ht="17.25" customHeight="1" x14ac:dyDescent="0.25">
      <c r="A3" s="74" t="s">
        <v>16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8"/>
    </row>
    <row r="4" spans="1:17" ht="22.5" customHeight="1" x14ac:dyDescent="0.25">
      <c r="A4" s="73" t="s">
        <v>17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"/>
    </row>
    <row r="5" spans="1:17" ht="18.75" customHeight="1" x14ac:dyDescent="0.25">
      <c r="A5" s="73" t="s">
        <v>0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"/>
    </row>
    <row r="6" spans="1:17" ht="15.75" customHeight="1" x14ac:dyDescent="0.2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7" ht="94.5" customHeight="1" x14ac:dyDescent="0.25">
      <c r="A7" s="1"/>
      <c r="B7" s="55" t="s">
        <v>31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7" ht="108" hidden="1" customHeight="1" x14ac:dyDescent="0.25">
      <c r="A8" s="1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9" spans="1:17" ht="10.5" customHeight="1" x14ac:dyDescent="0.25">
      <c r="A9" s="9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</row>
    <row r="10" spans="1:17" ht="40.5" customHeight="1" x14ac:dyDescent="0.25">
      <c r="A10" s="59" t="s">
        <v>2</v>
      </c>
      <c r="B10" s="60" t="s">
        <v>3</v>
      </c>
      <c r="C10" s="60" t="s">
        <v>4</v>
      </c>
      <c r="D10" s="60"/>
      <c r="E10" s="60"/>
      <c r="F10" s="60"/>
      <c r="G10" s="60" t="s">
        <v>12</v>
      </c>
      <c r="H10" s="61" t="s">
        <v>11</v>
      </c>
      <c r="I10" s="61" t="s">
        <v>33</v>
      </c>
      <c r="J10" s="52" t="s">
        <v>34</v>
      </c>
      <c r="K10" s="58" t="s">
        <v>35</v>
      </c>
      <c r="L10" s="58"/>
      <c r="M10" s="58"/>
      <c r="N10" s="71" t="s">
        <v>13</v>
      </c>
      <c r="O10" s="71" t="s">
        <v>10</v>
      </c>
    </row>
    <row r="11" spans="1:17" ht="124.5" customHeight="1" x14ac:dyDescent="0.25">
      <c r="A11" s="59"/>
      <c r="B11" s="60"/>
      <c r="C11" s="31" t="s">
        <v>27</v>
      </c>
      <c r="D11" s="31" t="s">
        <v>28</v>
      </c>
      <c r="E11" s="31" t="s">
        <v>26</v>
      </c>
      <c r="F11" s="3"/>
      <c r="G11" s="60"/>
      <c r="H11" s="61"/>
      <c r="I11" s="61"/>
      <c r="J11" s="53"/>
      <c r="K11" s="31" t="s">
        <v>5</v>
      </c>
      <c r="L11" s="31" t="s">
        <v>6</v>
      </c>
      <c r="M11" s="31" t="s">
        <v>36</v>
      </c>
      <c r="N11" s="71"/>
      <c r="O11" s="72"/>
    </row>
    <row r="12" spans="1:17" ht="15.75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5">
        <v>6</v>
      </c>
      <c r="G12" s="11">
        <v>7</v>
      </c>
      <c r="H12" s="11">
        <v>8</v>
      </c>
      <c r="I12" s="11">
        <v>9</v>
      </c>
      <c r="J12" s="32">
        <v>10</v>
      </c>
      <c r="K12" s="11">
        <v>11</v>
      </c>
      <c r="L12" s="11">
        <v>12</v>
      </c>
      <c r="M12" s="11">
        <v>13</v>
      </c>
      <c r="N12" s="11">
        <v>14</v>
      </c>
      <c r="O12" s="11">
        <v>15</v>
      </c>
    </row>
    <row r="13" spans="1:17" ht="70.5" customHeight="1" x14ac:dyDescent="0.25">
      <c r="A13" s="20">
        <v>1</v>
      </c>
      <c r="B13" s="16" t="s">
        <v>18</v>
      </c>
      <c r="C13" s="37">
        <v>3675</v>
      </c>
      <c r="D13" s="37">
        <v>4600</v>
      </c>
      <c r="E13" s="37">
        <v>3500</v>
      </c>
      <c r="F13" s="13">
        <f>SUM(C13:E13)</f>
        <v>11775</v>
      </c>
      <c r="G13" s="10" t="s">
        <v>14</v>
      </c>
      <c r="H13" s="10">
        <v>10</v>
      </c>
      <c r="I13" s="10">
        <v>3</v>
      </c>
      <c r="J13" s="40">
        <f>E13*H13</f>
        <v>35000</v>
      </c>
      <c r="K13" s="13">
        <f>ROUND(F13/3,2)</f>
        <v>3925</v>
      </c>
      <c r="L13" s="18">
        <f>ROUND(_xlfn.STDEV.S(C13:E13),2)</f>
        <v>591.08000000000004</v>
      </c>
      <c r="M13" s="19">
        <f>L13/K13</f>
        <v>0.15059363057324843</v>
      </c>
      <c r="N13" s="12" t="s">
        <v>15</v>
      </c>
      <c r="O13" s="21"/>
    </row>
    <row r="14" spans="1:17" ht="92.25" customHeight="1" x14ac:dyDescent="0.25">
      <c r="A14" s="22">
        <v>2</v>
      </c>
      <c r="B14" s="16" t="s">
        <v>19</v>
      </c>
      <c r="C14" s="13">
        <v>9975</v>
      </c>
      <c r="D14" s="13">
        <v>12500</v>
      </c>
      <c r="E14" s="13">
        <v>9700</v>
      </c>
      <c r="F14" s="13">
        <f t="shared" ref="F14:F15" si="0">SUM(C14:E14)</f>
        <v>32175</v>
      </c>
      <c r="G14" s="24" t="s">
        <v>14</v>
      </c>
      <c r="H14" s="24">
        <v>10</v>
      </c>
      <c r="I14" s="24">
        <v>3</v>
      </c>
      <c r="J14" s="41">
        <f>E14*H14</f>
        <v>97000</v>
      </c>
      <c r="K14" s="13">
        <f t="shared" ref="K14" si="1">ROUND(F14/3,2)</f>
        <v>10725</v>
      </c>
      <c r="L14" s="18">
        <f t="shared" ref="L14:L15" si="2">ROUND(_xlfn.STDEV.S(C14:E14),2)</f>
        <v>1543.33</v>
      </c>
      <c r="M14" s="19">
        <f t="shared" ref="M14:M15" si="3">L14/K14</f>
        <v>0.14390023310023309</v>
      </c>
      <c r="N14" s="12" t="s">
        <v>15</v>
      </c>
      <c r="O14" s="10"/>
    </row>
    <row r="15" spans="1:17" s="29" customFormat="1" ht="115.5" customHeight="1" x14ac:dyDescent="0.2">
      <c r="A15" s="25">
        <v>3</v>
      </c>
      <c r="B15" s="30" t="s">
        <v>24</v>
      </c>
      <c r="C15" s="38">
        <v>14280</v>
      </c>
      <c r="D15" s="38">
        <v>15100</v>
      </c>
      <c r="E15" s="39">
        <v>14000</v>
      </c>
      <c r="F15" s="13">
        <f t="shared" si="0"/>
        <v>43380</v>
      </c>
      <c r="G15" s="24" t="s">
        <v>14</v>
      </c>
      <c r="H15" s="24">
        <v>1</v>
      </c>
      <c r="I15" s="24">
        <v>3</v>
      </c>
      <c r="J15" s="42">
        <f>E15*H15</f>
        <v>14000</v>
      </c>
      <c r="K15" s="13">
        <f>ROUND(F15/3,2)</f>
        <v>14460</v>
      </c>
      <c r="L15" s="18">
        <f t="shared" si="2"/>
        <v>571.66</v>
      </c>
      <c r="M15" s="19">
        <f t="shared" si="3"/>
        <v>3.9533886583679109E-2</v>
      </c>
      <c r="N15" s="12" t="s">
        <v>15</v>
      </c>
      <c r="O15" s="26"/>
      <c r="P15" s="27"/>
      <c r="Q15" s="28"/>
    </row>
    <row r="16" spans="1:17" s="29" customFormat="1" ht="37.5" customHeight="1" x14ac:dyDescent="0.2">
      <c r="A16" s="46"/>
      <c r="B16" s="50" t="s">
        <v>32</v>
      </c>
      <c r="C16" s="39">
        <f>(C13*H13)+(C14*H14)+(C15*H15)</f>
        <v>150780</v>
      </c>
      <c r="D16" s="38">
        <f>(D13*H13)+(D14*H14)+(D15*H15)</f>
        <v>186100</v>
      </c>
      <c r="E16" s="38">
        <f>(E13*H13)+(E14*H14)+(E15*H15)</f>
        <v>146000</v>
      </c>
      <c r="F16" s="13"/>
      <c r="G16" s="45"/>
      <c r="H16" s="45"/>
      <c r="I16" s="45"/>
      <c r="J16" s="51">
        <f>SUM(J13:J15)</f>
        <v>146000</v>
      </c>
      <c r="K16" s="47"/>
      <c r="L16" s="48"/>
      <c r="M16" s="49"/>
      <c r="N16" s="12"/>
      <c r="O16" s="26"/>
      <c r="P16" s="27"/>
      <c r="Q16" s="28"/>
    </row>
    <row r="17" spans="1:15" ht="18.75" customHeight="1" x14ac:dyDescent="0.25">
      <c r="A17" s="75" t="s">
        <v>29</v>
      </c>
      <c r="B17" s="76"/>
      <c r="C17" s="76"/>
      <c r="D17" s="76"/>
      <c r="E17" s="76"/>
      <c r="F17" s="76"/>
      <c r="G17" s="76"/>
      <c r="H17" s="76"/>
      <c r="I17" s="77"/>
      <c r="J17" s="44">
        <f>SUM(J13:J15)</f>
        <v>146000</v>
      </c>
      <c r="K17" s="43"/>
      <c r="L17" s="67"/>
      <c r="M17" s="68"/>
      <c r="N17" s="6"/>
      <c r="O17" s="14"/>
    </row>
    <row r="18" spans="1:15" ht="12.75" customHeight="1" x14ac:dyDescent="0.25">
      <c r="J18" s="33"/>
    </row>
    <row r="19" spans="1:15" ht="18.75" customHeight="1" x14ac:dyDescent="0.25">
      <c r="A19" s="70" t="s">
        <v>30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</row>
    <row r="20" spans="1:15" ht="11.25" customHeight="1" x14ac:dyDescent="0.25">
      <c r="J20" s="33"/>
    </row>
    <row r="21" spans="1:15" ht="9" customHeight="1" x14ac:dyDescent="0.25">
      <c r="A21" s="15"/>
      <c r="B21" s="15"/>
      <c r="C21" s="15"/>
      <c r="D21" s="15"/>
      <c r="E21" s="15"/>
      <c r="J21" s="34"/>
    </row>
    <row r="22" spans="1:15" ht="36" customHeight="1" x14ac:dyDescent="0.25">
      <c r="A22" s="64" t="s">
        <v>7</v>
      </c>
      <c r="B22" s="64"/>
      <c r="C22" s="69" t="s">
        <v>22</v>
      </c>
      <c r="D22" s="69"/>
      <c r="E22" s="69"/>
      <c r="F22" s="66" t="s">
        <v>8</v>
      </c>
      <c r="G22" s="66"/>
      <c r="H22" s="66"/>
      <c r="I22" s="66"/>
      <c r="J22" s="35"/>
      <c r="K22" s="23" t="s">
        <v>23</v>
      </c>
    </row>
    <row r="23" spans="1:15" ht="57.75" customHeight="1" x14ac:dyDescent="0.25">
      <c r="A23" s="64" t="s">
        <v>9</v>
      </c>
      <c r="B23" s="64"/>
      <c r="C23" s="65" t="s">
        <v>20</v>
      </c>
      <c r="D23" s="65"/>
      <c r="E23" s="65"/>
      <c r="F23" s="66" t="s">
        <v>8</v>
      </c>
      <c r="G23" s="66"/>
      <c r="H23" s="66"/>
      <c r="I23" s="66"/>
      <c r="J23" s="34"/>
      <c r="K23" s="23" t="s">
        <v>21</v>
      </c>
    </row>
    <row r="24" spans="1:15" x14ac:dyDescent="0.25">
      <c r="J24" s="33"/>
    </row>
    <row r="25" spans="1:15" x14ac:dyDescent="0.25">
      <c r="J25" s="33"/>
    </row>
    <row r="26" spans="1:15" x14ac:dyDescent="0.25">
      <c r="J26" s="33"/>
    </row>
    <row r="27" spans="1:15" x14ac:dyDescent="0.25">
      <c r="J27" s="33"/>
    </row>
    <row r="28" spans="1:15" x14ac:dyDescent="0.25">
      <c r="J28" s="33"/>
    </row>
    <row r="29" spans="1:15" x14ac:dyDescent="0.25">
      <c r="J29" s="33"/>
    </row>
    <row r="30" spans="1:15" x14ac:dyDescent="0.25">
      <c r="J30" s="33"/>
    </row>
    <row r="31" spans="1:15" x14ac:dyDescent="0.25">
      <c r="J31" s="33"/>
    </row>
    <row r="32" spans="1:15" x14ac:dyDescent="0.25">
      <c r="J32" s="33"/>
    </row>
    <row r="33" spans="10:10" x14ac:dyDescent="0.25">
      <c r="J33" s="33"/>
    </row>
    <row r="34" spans="10:10" x14ac:dyDescent="0.25">
      <c r="J34" s="33"/>
    </row>
    <row r="35" spans="10:10" x14ac:dyDescent="0.25">
      <c r="J35" s="33"/>
    </row>
    <row r="36" spans="10:10" x14ac:dyDescent="0.25">
      <c r="J36" s="33"/>
    </row>
    <row r="37" spans="10:10" x14ac:dyDescent="0.25">
      <c r="J37" s="33"/>
    </row>
    <row r="38" spans="10:10" x14ac:dyDescent="0.25">
      <c r="J38" s="33"/>
    </row>
    <row r="39" spans="10:10" x14ac:dyDescent="0.25">
      <c r="J39" s="33"/>
    </row>
    <row r="40" spans="10:10" x14ac:dyDescent="0.25">
      <c r="J40" s="33"/>
    </row>
  </sheetData>
  <mergeCells count="27">
    <mergeCell ref="M2:P2"/>
    <mergeCell ref="A23:B23"/>
    <mergeCell ref="C23:E23"/>
    <mergeCell ref="F23:I23"/>
    <mergeCell ref="L17:M17"/>
    <mergeCell ref="A22:B22"/>
    <mergeCell ref="C22:E22"/>
    <mergeCell ref="F22:I22"/>
    <mergeCell ref="G10:G11"/>
    <mergeCell ref="A19:M19"/>
    <mergeCell ref="N10:N11"/>
    <mergeCell ref="O10:O11"/>
    <mergeCell ref="A5:M5"/>
    <mergeCell ref="A3:M3"/>
    <mergeCell ref="A17:I17"/>
    <mergeCell ref="A4:M4"/>
    <mergeCell ref="J10:J11"/>
    <mergeCell ref="A6:M6"/>
    <mergeCell ref="B7:M7"/>
    <mergeCell ref="B8:M8"/>
    <mergeCell ref="B9:M9"/>
    <mergeCell ref="K10:M10"/>
    <mergeCell ref="A10:A11"/>
    <mergeCell ref="B10:B11"/>
    <mergeCell ref="C10:F10"/>
    <mergeCell ref="H10:H11"/>
    <mergeCell ref="I10:I11"/>
  </mergeCells>
  <phoneticPr fontId="10" type="noConversion"/>
  <conditionalFormatting sqref="Q15:Q16">
    <cfRule type="cellIs" dxfId="0" priority="1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rowBreaks count="1" manualBreakCount="1">
    <brk id="18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Яценко Николай Константинович</cp:lastModifiedBy>
  <cp:lastPrinted>2023-05-02T06:45:58Z</cp:lastPrinted>
  <dcterms:created xsi:type="dcterms:W3CDTF">2016-05-13T09:47:52Z</dcterms:created>
  <dcterms:modified xsi:type="dcterms:W3CDTF">2026-04-21T07:46:44Z</dcterms:modified>
</cp:coreProperties>
</file>