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resurs\ПЭО\2026\Информационные карты\Н(М)ЦК\"/>
    </mc:Choice>
  </mc:AlternateContent>
  <xr:revisionPtr revIDLastSave="0" documentId="8_{33318BD1-B2DF-43F6-ACE6-985BFC2788FA}" xr6:coauthVersionLast="36" xr6:coauthVersionMax="36" xr10:uidLastSave="{00000000-0000-0000-0000-000000000000}"/>
  <bookViews>
    <workbookView xWindow="0" yWindow="0" windowWidth="18225" windowHeight="10170" xr2:uid="{00000000-000D-0000-FFFF-FFFF00000000}"/>
  </bookViews>
  <sheets>
    <sheet name="НМЦК" sheetId="6" r:id="rId1"/>
  </sheets>
  <calcPr calcId="191029"/>
</workbook>
</file>

<file path=xl/calcChain.xml><?xml version="1.0" encoding="utf-8"?>
<calcChain xmlns="http://schemas.openxmlformats.org/spreadsheetml/2006/main">
  <c r="E10" i="6" l="1"/>
  <c r="D10" i="6"/>
  <c r="C10" i="6"/>
  <c r="K9" i="6" l="1"/>
  <c r="I9" i="6" l="1"/>
  <c r="J9" i="6" l="1"/>
  <c r="L9" i="6"/>
  <c r="M9" i="6" l="1"/>
</calcChain>
</file>

<file path=xl/sharedStrings.xml><?xml version="1.0" encoding="utf-8"?>
<sst xmlns="http://schemas.openxmlformats.org/spreadsheetml/2006/main" count="37" uniqueCount="36">
  <si>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</si>
  <si>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</si>
  <si>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</si>
  <si>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&lt;ц - средн. арифм. величина цены единицы прод-ции, руб.</t>
  </si>
  <si>
    <t>Среднее квадратичное отклонение</t>
  </si>
  <si>
    <t xml:space="preserve">v - кол-во (объем) закупаемого товара (услуги) </t>
  </si>
  <si>
    <t>Наим-ние ед. изм. товара (услуги) 
по ОКЕИ</t>
  </si>
  <si>
    <t>Источник ценовой информации  (ИЦИ №i) и цена единицы товара, работы, услуги, представленная i-тым ИЦИ (Цi), руб.</t>
  </si>
  <si>
    <t>КОСГУ 
(заполняется 
бухгалтерией)</t>
  </si>
  <si>
    <t>ОКПД2 / КТРУ/ККН</t>
  </si>
  <si>
    <t>ПРОВЕРИЛ</t>
  </si>
  <si>
    <t xml:space="preserve">  СОСТАВИЛ </t>
  </si>
  <si>
    <t>Цена договора (контракта), руб.</t>
  </si>
  <si>
    <t>Определена и обоснована методом сопоставимых рыночных цен (анализа рынка)</t>
  </si>
  <si>
    <t>Цена договора (контракта), заключаемого с единственным поставщиком:</t>
  </si>
  <si>
    <t>Определение однородности совокупности значений выявленных цен СПРАВОЧНО</t>
  </si>
  <si>
    <t>Начальник АХО</t>
  </si>
  <si>
    <t>Коваленко Е.П.</t>
  </si>
  <si>
    <t xml:space="preserve"> </t>
  </si>
  <si>
    <t>______________________________</t>
  </si>
  <si>
    <t>шт</t>
  </si>
  <si>
    <t>Итого по КП</t>
  </si>
  <si>
    <t>Специалист АХО</t>
  </si>
  <si>
    <t>Авраменко Г.Ю.</t>
  </si>
  <si>
    <t xml:space="preserve">Контейнер металлический трубчатый </t>
  </si>
  <si>
    <t>30.99.10.190</t>
  </si>
  <si>
    <t>Цена договора (контракта) составляет 123 600 рубей 00 копеек (Сто двадцать три   тысячи шестьсот рублей 00 копеек)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</si>
  <si>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двадцати четырем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</si>
  <si>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ИЦИ №1         Запрос от 25.03.2026 № 623/26-0-0.
КП  № 1 вх. от 30.03.2026
№ 1172/26-0-0.</t>
  </si>
  <si>
    <t>&lt;ц - цены единицы прод-ции, руб., в соответствии с КП на минимальную сумму</t>
  </si>
  <si>
    <t>Наименьшая цена договора (контракта), заключаемого с единственным поставщиком, в соответствии с ценой наименьшего КП</t>
  </si>
  <si>
    <t>ИЦИ №1         Запрос от 25.03.2026 № 623/26-0-0.
КП  № 2 вх. от 30.03.2026
№ 1170/26-0-0.</t>
  </si>
  <si>
    <t>ИЦИ №1         Запрос от 25.03.2026 № 623/26-0-0.
КП  № 3 вх. от 26.03.2026
№ 1142/26-0-0.</t>
  </si>
  <si>
    <t>V - коэф-нт вариации (не должен превышать 33%)</t>
  </si>
  <si>
    <t>с осуществлением сбора и анализа общедоступной ценовой информации
на поставку контейнеров металлических трубчатых (Дегтярный пер., дом 9, строение 1)</t>
  </si>
  <si>
    <t>Приложение № 4 к служебной записке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</si>
</sst>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  <numFmt numFmtId="166" formatCode="0.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rgb="FF00B05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6" applyFont="1" applyFill="1"/>
    <xf numFmtId="0" fontId="4" fillId="0" borderId="0" xfId="6" applyFont="1" applyFill="1" applyAlignment="1">
      <alignment horizontal="left" vertical="top"/>
    </xf>
    <xf numFmtId="0" fontId="12" fillId="0" borderId="0" xfId="6" applyFont="1" applyFill="1" applyBorder="1" applyAlignment="1">
      <alignment horizontal="center" vertical="center" wrapText="1"/>
    </xf>
    <xf numFmtId="43" fontId="9" fillId="0" borderId="0" xfId="7" applyFont="1" applyFill="1" applyBorder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13" fillId="0" borderId="0" xfId="6" applyFont="1" applyFill="1" applyAlignment="1">
      <alignment horizontal="left" vertical="top"/>
    </xf>
    <xf numFmtId="0" fontId="4" fillId="0" borderId="0" xfId="6" applyFont="1" applyFill="1" applyAlignment="1">
      <alignment horizontal="right"/>
    </xf>
    <xf numFmtId="0" fontId="7" fillId="0" borderId="0" xfId="6" applyFont="1" applyFill="1"/>
    <xf numFmtId="0" fontId="13" fillId="0" borderId="0" xfId="6" applyFont="1" applyFill="1"/>
    <xf numFmtId="43" fontId="13" fillId="0" borderId="0" xfId="6" applyNumberFormat="1" applyFont="1" applyFill="1"/>
    <xf numFmtId="0" fontId="9" fillId="0" borderId="6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top"/>
    </xf>
    <xf numFmtId="0" fontId="13" fillId="0" borderId="0" xfId="6" applyFont="1" applyFill="1" applyAlignment="1">
      <alignment vertical="top" wrapText="1"/>
    </xf>
    <xf numFmtId="0" fontId="9" fillId="0" borderId="3" xfId="6" applyFont="1" applyFill="1" applyBorder="1" applyAlignment="1">
      <alignment horizontal="center" vertical="center" wrapText="1"/>
    </xf>
    <xf numFmtId="0" fontId="16" fillId="0" borderId="4" xfId="6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3" fontId="16" fillId="0" borderId="1" xfId="6" applyNumberFormat="1" applyFont="1" applyFill="1" applyBorder="1" applyAlignment="1">
      <alignment horizontal="center" vertical="center" wrapText="1"/>
    </xf>
    <xf numFmtId="3" fontId="16" fillId="0" borderId="5" xfId="6" applyNumberFormat="1" applyFont="1" applyFill="1" applyBorder="1" applyAlignment="1">
      <alignment horizontal="center" vertical="center" wrapText="1"/>
    </xf>
    <xf numFmtId="4" fontId="16" fillId="0" borderId="5" xfId="6" applyNumberFormat="1" applyFont="1" applyFill="1" applyBorder="1" applyAlignment="1">
      <alignment horizontal="center" vertical="center" wrapText="1"/>
    </xf>
    <xf numFmtId="4" fontId="16" fillId="0" borderId="1" xfId="6" applyNumberFormat="1" applyFont="1" applyFill="1" applyBorder="1" applyAlignment="1">
      <alignment horizontal="center" vertical="center" wrapText="1"/>
    </xf>
    <xf numFmtId="2" fontId="16" fillId="0" borderId="1" xfId="6" applyNumberFormat="1" applyFont="1" applyFill="1" applyBorder="1" applyAlignment="1">
      <alignment horizontal="center" vertical="center" wrapText="1"/>
    </xf>
    <xf numFmtId="10" fontId="16" fillId="0" borderId="1" xfId="6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6" fillId="0" borderId="1" xfId="8" applyNumberFormat="1" applyFont="1" applyFill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righ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8" fillId="0" borderId="1" xfId="6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vertical="center" wrapText="1"/>
    </xf>
    <xf numFmtId="43" fontId="8" fillId="0" borderId="1" xfId="7" applyFont="1" applyFill="1" applyBorder="1" applyAlignment="1">
      <alignment horizontal="center" vertical="center" wrapText="1"/>
    </xf>
    <xf numFmtId="4" fontId="7" fillId="0" borderId="0" xfId="6" applyNumberFormat="1" applyFont="1" applyFill="1"/>
    <xf numFmtId="0" fontId="16" fillId="0" borderId="0" xfId="6" applyFont="1" applyFill="1" applyAlignment="1">
      <alignment horizontal="left" vertical="top"/>
    </xf>
    <xf numFmtId="0" fontId="16" fillId="0" borderId="0" xfId="6" applyFont="1" applyFill="1" applyAlignment="1">
      <alignment horizontal="left" vertical="top" wrapText="1"/>
    </xf>
    <xf numFmtId="0" fontId="18" fillId="0" borderId="0" xfId="6" applyFont="1" applyFill="1" applyAlignment="1"/>
    <xf numFmtId="0" fontId="18" fillId="0" borderId="0" xfId="6" applyFont="1" applyFill="1" applyAlignment="1">
      <alignment horizontal="left"/>
    </xf>
    <xf numFmtId="4" fontId="16" fillId="0" borderId="0" xfId="6" applyNumberFormat="1" applyFont="1" applyFill="1" applyAlignment="1">
      <alignment horizontal="left" vertical="top"/>
    </xf>
    <xf numFmtId="0" fontId="7" fillId="0" borderId="0" xfId="6" applyFont="1" applyFill="1" applyAlignment="1">
      <alignment horizontal="left" vertical="top" wrapText="1"/>
    </xf>
    <xf numFmtId="0" fontId="7" fillId="0" borderId="0" xfId="6" applyFont="1" applyFill="1" applyAlignment="1">
      <alignment horizontal="left" vertical="top"/>
    </xf>
    <xf numFmtId="166" fontId="7" fillId="0" borderId="0" xfId="6" applyNumberFormat="1" applyFont="1" applyFill="1"/>
    <xf numFmtId="0" fontId="19" fillId="0" borderId="0" xfId="6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top" wrapText="1"/>
    </xf>
    <xf numFmtId="0" fontId="13" fillId="0" borderId="8" xfId="6" applyFont="1" applyFill="1" applyBorder="1" applyAlignment="1">
      <alignment horizontal="left" vertical="top" wrapText="1"/>
    </xf>
    <xf numFmtId="0" fontId="4" fillId="0" borderId="0" xfId="6" applyFont="1" applyFill="1" applyAlignment="1">
      <alignment horizontal="center"/>
    </xf>
    <xf numFmtId="0" fontId="10" fillId="0" borderId="0" xfId="6" applyFont="1" applyFill="1" applyAlignment="1">
      <alignment horizontal="center" vertical="center" wrapText="1"/>
    </xf>
    <xf numFmtId="0" fontId="9" fillId="0" borderId="0" xfId="6" applyFont="1" applyFill="1" applyAlignment="1">
      <alignment horizontal="center" vertical="center" wrapText="1"/>
    </xf>
    <xf numFmtId="0" fontId="15" fillId="0" borderId="0" xfId="6" applyFont="1" applyFill="1" applyAlignment="1">
      <alignment horizontal="center" vertical="center" wrapText="1"/>
    </xf>
    <xf numFmtId="0" fontId="18" fillId="0" borderId="0" xfId="6" applyFont="1" applyFill="1" applyAlignment="1">
      <alignment horizontal="center"/>
    </xf>
    <xf numFmtId="0" fontId="16" fillId="0" borderId="0" xfId="6" applyFont="1" applyFill="1" applyAlignment="1">
      <alignment horizontal="left"/>
    </xf>
    <xf numFmtId="0" fontId="16" fillId="0" borderId="0" xfId="6" applyFont="1" applyFill="1" applyAlignment="1">
      <alignment horizontal="left" vertical="top" wrapText="1"/>
    </xf>
    <xf numFmtId="0" fontId="16" fillId="0" borderId="0" xfId="6" applyFont="1" applyFill="1" applyAlignment="1">
      <alignment horizontal="left" vertical="top"/>
    </xf>
    <xf numFmtId="0" fontId="15" fillId="0" borderId="3" xfId="6" applyFont="1" applyFill="1" applyBorder="1" applyAlignment="1">
      <alignment horizontal="center" vertical="center" wrapText="1"/>
    </xf>
    <xf numFmtId="0" fontId="15" fillId="0" borderId="2" xfId="6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15" fillId="0" borderId="4" xfId="6" applyFont="1" applyFill="1" applyBorder="1" applyAlignment="1">
      <alignment horizontal="center" vertical="center" wrapText="1"/>
    </xf>
    <xf numFmtId="0" fontId="15" fillId="0" borderId="7" xfId="6" applyFont="1" applyFill="1" applyBorder="1" applyAlignment="1">
      <alignment horizontal="center" vertical="center" wrapText="1"/>
    </xf>
    <xf numFmtId="0" fontId="15" fillId="0" borderId="5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left"/>
    </xf>
    <xf numFmtId="0" fontId="7" fillId="0" borderId="0" xfId="6" applyFont="1" applyFill="1" applyAlignment="1">
      <alignment horizontal="center"/>
    </xf>
    <xf numFmtId="0" fontId="15" fillId="0" borderId="2" xfId="6" applyFont="1" applyFill="1" applyBorder="1" applyAlignment="1">
      <alignment horizontal="center" vertical="center"/>
    </xf>
    <xf numFmtId="0" fontId="16" fillId="0" borderId="0" xfId="6" applyFont="1" applyFill="1" applyBorder="1" applyAlignment="1">
      <alignment horizontal="left" vertical="center" wrapText="1"/>
    </xf>
    <xf numFmtId="0" fontId="8" fillId="0" borderId="4" xfId="6" applyFont="1" applyFill="1" applyBorder="1" applyAlignment="1">
      <alignment horizontal="right" vertical="center" wrapText="1"/>
    </xf>
    <xf numFmtId="0" fontId="8" fillId="0" borderId="7" xfId="6" applyFont="1" applyFill="1" applyBorder="1" applyAlignment="1">
      <alignment horizontal="right" vertical="center" wrapText="1"/>
    </xf>
    <xf numFmtId="0" fontId="20" fillId="0" borderId="3" xfId="6" applyFont="1" applyFill="1" applyBorder="1" applyAlignment="1">
      <alignment horizontal="center" vertical="center" wrapText="1"/>
    </xf>
    <xf numFmtId="0" fontId="20" fillId="0" borderId="6" xfId="6" applyFont="1" applyFill="1" applyBorder="1" applyAlignment="1">
      <alignment horizontal="center" vertical="center" wrapText="1"/>
    </xf>
    <xf numFmtId="0" fontId="20" fillId="0" borderId="1" xfId="6" applyFont="1" applyFill="1" applyBorder="1" applyAlignment="1">
      <alignment horizontal="center" vertical="center" wrapText="1"/>
    </xf>
  </cellXfs>
  <cellStyles count="10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6000000}"/>
    <cellStyle name="Финансовый 3" xfId="2" xr:uid="{00000000-0005-0000-0000-000007000000}"/>
    <cellStyle name="Финансовый 4" xfId="7" xr:uid="{00000000-0005-0000-0000-000008000000}"/>
    <cellStyle name="Финансовый 5" xfId="9" xr:uid="{00000000-0005-0000-0000-000009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171715</xdr:colOff>
      <xdr:row>6</xdr:row>
      <xdr:rowOff>512498</xdr:rowOff>
    </xdr:from>
    <xdr:to>
      <xdr:col>11</xdr:col>
      <xdr:colOff>1028965</xdr:colOff>
      <xdr:row>6</xdr:row>
      <xdr:rowOff>845873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08934" y="3584311"/>
          <a:ext cx="8572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274903</xdr:colOff>
      <xdr:row>6</xdr:row>
      <xdr:rowOff>617008</xdr:rowOff>
    </xdr:from>
    <xdr:to>
      <xdr:col>12</xdr:col>
      <xdr:colOff>932128</xdr:colOff>
      <xdr:row>6</xdr:row>
      <xdr:rowOff>864658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490841" y="3688821"/>
          <a:ext cx="6572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0</xdr:colOff>
      <xdr:row>6</xdr:row>
      <xdr:rowOff>129569</xdr:rowOff>
    </xdr:from>
    <xdr:to>
      <xdr:col>13</xdr:col>
      <xdr:colOff>0</xdr:colOff>
      <xdr:row>6</xdr:row>
      <xdr:rowOff>656897</xdr:rowOff>
    </xdr:to>
    <xdr:pic>
      <xdr:nvPicPr>
        <xdr:cNvPr id="15" name="Рисунок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 r="56836" b="28496"/>
        <a:stretch>
          <a:fillRect/>
        </a:stretch>
      </xdr:blipFill>
      <xdr:spPr bwMode="auto">
        <a:xfrm>
          <a:off x="23865050" y="5749319"/>
          <a:ext cx="1035189" cy="527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3"/>
  <sheetViews>
    <sheetView tabSelected="1" zoomScale="75" zoomScaleNormal="75" zoomScaleSheetLayoutView="87" workbookViewId="0">
      <selection activeCell="K30" sqref="K30"/>
    </sheetView>
  </sheetViews>
  <sheetFormatPr defaultColWidth="7.5703125" defaultRowHeight="12.75" x14ac:dyDescent="0.2"/>
  <cols>
    <col min="1" max="1" width="5" style="1" customWidth="1"/>
    <col min="2" max="2" width="26.28515625" style="1" customWidth="1"/>
    <col min="3" max="3" width="13.85546875" style="1" customWidth="1"/>
    <col min="4" max="4" width="14" style="1" customWidth="1"/>
    <col min="5" max="5" width="13.42578125" style="1" customWidth="1"/>
    <col min="6" max="6" width="12" style="1" customWidth="1"/>
    <col min="7" max="9" width="15.5703125" style="1" customWidth="1"/>
    <col min="10" max="10" width="17.5703125" style="1" customWidth="1"/>
    <col min="11" max="11" width="15.42578125" style="1" customWidth="1"/>
    <col min="12" max="12" width="17.7109375" style="1" customWidth="1"/>
    <col min="13" max="13" width="17.140625" style="1" customWidth="1"/>
    <col min="14" max="14" width="22.28515625" style="1" customWidth="1"/>
    <col min="15" max="15" width="16.42578125" style="1" customWidth="1"/>
    <col min="16" max="16" width="23.28515625" style="1" customWidth="1"/>
    <col min="17" max="17" width="27.5703125" style="1" customWidth="1"/>
    <col min="18" max="16384" width="7.5703125" style="1"/>
  </cols>
  <sheetData>
    <row r="1" spans="1:17" x14ac:dyDescent="0.2">
      <c r="N1" s="49" t="s">
        <v>35</v>
      </c>
      <c r="O1" s="49"/>
      <c r="P1" s="9"/>
    </row>
    <row r="2" spans="1:17" s="10" customFormat="1" ht="17.25" customHeight="1" x14ac:dyDescent="0.25">
      <c r="A2" s="50" t="s">
        <v>14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"/>
    </row>
    <row r="3" spans="1:17" s="10" customFormat="1" ht="18.75" customHeight="1" x14ac:dyDescent="0.25">
      <c r="A3" s="51" t="s">
        <v>13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6"/>
    </row>
    <row r="4" spans="1:17" s="10" customFormat="1" ht="28.5" customHeight="1" x14ac:dyDescent="0.25">
      <c r="A4" s="52" t="s">
        <v>34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7"/>
    </row>
    <row r="5" spans="1:17" ht="79.5" customHeight="1" x14ac:dyDescent="0.2">
      <c r="A5" s="48" t="s">
        <v>27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16"/>
      <c r="P5" s="15"/>
    </row>
    <row r="6" spans="1:17" ht="65.25" customHeight="1" x14ac:dyDescent="0.2">
      <c r="A6" s="57" t="s">
        <v>0</v>
      </c>
      <c r="B6" s="59" t="s">
        <v>1</v>
      </c>
      <c r="C6" s="60" t="s">
        <v>7</v>
      </c>
      <c r="D6" s="61"/>
      <c r="E6" s="62"/>
      <c r="F6" s="59" t="s">
        <v>5</v>
      </c>
      <c r="G6" s="57" t="s">
        <v>6</v>
      </c>
      <c r="H6" s="57" t="s">
        <v>2</v>
      </c>
      <c r="I6" s="57" t="s">
        <v>29</v>
      </c>
      <c r="J6" s="59" t="s">
        <v>30</v>
      </c>
      <c r="K6" s="59" t="s">
        <v>15</v>
      </c>
      <c r="L6" s="59"/>
      <c r="M6" s="59"/>
      <c r="N6" s="57" t="s">
        <v>9</v>
      </c>
      <c r="O6" s="57" t="s">
        <v>8</v>
      </c>
      <c r="P6" s="45"/>
    </row>
    <row r="7" spans="1:17" ht="128.25" customHeight="1" x14ac:dyDescent="0.2">
      <c r="A7" s="58"/>
      <c r="B7" s="59"/>
      <c r="C7" s="46" t="s">
        <v>28</v>
      </c>
      <c r="D7" s="46" t="s">
        <v>31</v>
      </c>
      <c r="E7" s="46" t="s">
        <v>32</v>
      </c>
      <c r="F7" s="59"/>
      <c r="G7" s="58"/>
      <c r="H7" s="58"/>
      <c r="I7" s="58"/>
      <c r="J7" s="59"/>
      <c r="K7" s="47" t="s">
        <v>3</v>
      </c>
      <c r="L7" s="47" t="s">
        <v>4</v>
      </c>
      <c r="M7" s="47" t="s">
        <v>33</v>
      </c>
      <c r="N7" s="65"/>
      <c r="O7" s="65"/>
      <c r="P7" s="45"/>
    </row>
    <row r="8" spans="1:17" ht="20.25" customHeight="1" x14ac:dyDescent="0.2">
      <c r="A8" s="14">
        <v>1</v>
      </c>
      <c r="B8" s="13">
        <v>2</v>
      </c>
      <c r="C8" s="17">
        <v>3</v>
      </c>
      <c r="D8" s="13">
        <v>4</v>
      </c>
      <c r="E8" s="14">
        <v>5</v>
      </c>
      <c r="F8" s="69">
        <v>6</v>
      </c>
      <c r="G8" s="70">
        <v>7</v>
      </c>
      <c r="H8" s="71">
        <v>8</v>
      </c>
      <c r="I8" s="69">
        <v>9</v>
      </c>
      <c r="J8" s="70">
        <v>10</v>
      </c>
      <c r="K8" s="71">
        <v>11</v>
      </c>
      <c r="L8" s="69">
        <v>12</v>
      </c>
      <c r="M8" s="70">
        <v>13</v>
      </c>
      <c r="N8" s="71">
        <v>14</v>
      </c>
      <c r="O8" s="69">
        <v>15</v>
      </c>
      <c r="P8" s="3"/>
    </row>
    <row r="9" spans="1:17" s="11" customFormat="1" ht="67.5" customHeight="1" x14ac:dyDescent="0.2">
      <c r="A9" s="18">
        <v>1</v>
      </c>
      <c r="B9" s="19" t="s">
        <v>24</v>
      </c>
      <c r="C9" s="20">
        <v>20600</v>
      </c>
      <c r="D9" s="20">
        <v>27637</v>
      </c>
      <c r="E9" s="20">
        <v>29608.799999999999</v>
      </c>
      <c r="F9" s="21">
        <v>6</v>
      </c>
      <c r="G9" s="21" t="s">
        <v>20</v>
      </c>
      <c r="H9" s="22">
        <v>3</v>
      </c>
      <c r="I9" s="23">
        <f>MIN(C9:D9:E9:E9)</f>
        <v>20600</v>
      </c>
      <c r="J9" s="23">
        <f>I9*F9</f>
        <v>123600</v>
      </c>
      <c r="K9" s="24">
        <f>ROUND((AVERAGE(C9:E9)),2)</f>
        <v>25948.6</v>
      </c>
      <c r="L9" s="25">
        <f>ROUND(_xlfn.STDEV.S(C9:E9),2)</f>
        <v>4735.78</v>
      </c>
      <c r="M9" s="26">
        <f>L9/K9</f>
        <v>0.18250618530479487</v>
      </c>
      <c r="N9" s="27" t="s">
        <v>25</v>
      </c>
      <c r="O9" s="28"/>
      <c r="Q9" s="12"/>
    </row>
    <row r="10" spans="1:17" s="11" customFormat="1" ht="27" customHeight="1" x14ac:dyDescent="0.2">
      <c r="A10" s="29"/>
      <c r="B10" s="30" t="s">
        <v>21</v>
      </c>
      <c r="C10" s="31">
        <f>C9*F9</f>
        <v>123600</v>
      </c>
      <c r="D10" s="31">
        <f>D9*F9</f>
        <v>165822</v>
      </c>
      <c r="E10" s="31">
        <f>E9*F9</f>
        <v>177652.8</v>
      </c>
      <c r="F10" s="21"/>
      <c r="G10" s="21"/>
      <c r="H10" s="21"/>
      <c r="I10" s="24"/>
      <c r="J10" s="23"/>
      <c r="K10" s="24"/>
      <c r="L10" s="25"/>
      <c r="M10" s="26"/>
      <c r="N10" s="32"/>
      <c r="O10" s="28"/>
      <c r="Q10" s="12"/>
    </row>
    <row r="11" spans="1:17" ht="24" customHeight="1" x14ac:dyDescent="0.2">
      <c r="A11" s="67" t="s">
        <v>12</v>
      </c>
      <c r="B11" s="68"/>
      <c r="C11" s="68"/>
      <c r="D11" s="68"/>
      <c r="E11" s="68"/>
      <c r="F11" s="68"/>
      <c r="G11" s="68"/>
      <c r="H11" s="68"/>
      <c r="I11" s="68"/>
      <c r="J11" s="33">
        <v>123600</v>
      </c>
      <c r="K11" s="34"/>
      <c r="L11" s="34"/>
      <c r="M11" s="34"/>
      <c r="N11" s="35"/>
      <c r="O11" s="35"/>
      <c r="P11" s="4"/>
    </row>
    <row r="12" spans="1:17" ht="15.75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36"/>
    </row>
    <row r="13" spans="1:17" ht="15.75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36"/>
    </row>
    <row r="14" spans="1:17" ht="15.75" customHeight="1" x14ac:dyDescent="0.25">
      <c r="A14" s="10"/>
      <c r="B14" s="66" t="s">
        <v>26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10"/>
      <c r="O14" s="36"/>
    </row>
    <row r="15" spans="1:17" ht="15.75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36"/>
    </row>
    <row r="16" spans="1:17" ht="15" x14ac:dyDescent="0.2">
      <c r="A16" s="55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37"/>
      <c r="O16" s="37"/>
      <c r="P16" s="8"/>
    </row>
    <row r="17" spans="1:16" ht="15" x14ac:dyDescent="0.25">
      <c r="A17" s="38"/>
      <c r="B17" s="53" t="s">
        <v>11</v>
      </c>
      <c r="C17" s="53"/>
      <c r="D17" s="54" t="s">
        <v>22</v>
      </c>
      <c r="E17" s="54"/>
      <c r="F17" s="54"/>
      <c r="G17" s="54"/>
      <c r="H17" s="53" t="s">
        <v>19</v>
      </c>
      <c r="I17" s="53"/>
      <c r="J17" s="53"/>
      <c r="K17" s="39"/>
      <c r="L17" s="40" t="s">
        <v>23</v>
      </c>
      <c r="M17" s="37"/>
      <c r="N17" s="41"/>
      <c r="O17" s="37"/>
      <c r="P17" s="8"/>
    </row>
    <row r="18" spans="1:16" ht="15" x14ac:dyDescent="0.25">
      <c r="A18" s="42"/>
      <c r="B18" s="10"/>
      <c r="C18" s="10"/>
      <c r="D18" s="63" t="s">
        <v>18</v>
      </c>
      <c r="E18" s="63"/>
      <c r="F18" s="63"/>
      <c r="G18" s="63"/>
      <c r="H18" s="64"/>
      <c r="I18" s="64"/>
      <c r="J18" s="64"/>
      <c r="K18" s="10"/>
      <c r="L18" s="10"/>
      <c r="M18" s="43"/>
      <c r="N18" s="43"/>
      <c r="O18" s="43"/>
      <c r="P18" s="2"/>
    </row>
    <row r="19" spans="1:16" ht="15" x14ac:dyDescent="0.25">
      <c r="A19" s="42"/>
      <c r="B19" s="53" t="s">
        <v>10</v>
      </c>
      <c r="C19" s="53"/>
      <c r="D19" s="54" t="s">
        <v>16</v>
      </c>
      <c r="E19" s="54"/>
      <c r="F19" s="39"/>
      <c r="G19" s="39"/>
      <c r="H19" s="53" t="s">
        <v>19</v>
      </c>
      <c r="I19" s="53"/>
      <c r="J19" s="53"/>
      <c r="K19" s="39"/>
      <c r="L19" s="40" t="s">
        <v>17</v>
      </c>
      <c r="M19" s="43"/>
      <c r="N19" s="43"/>
      <c r="O19" s="43"/>
      <c r="P19" s="2"/>
    </row>
    <row r="20" spans="1:16" ht="1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6" ht="1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6" ht="1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44"/>
      <c r="K22" s="10"/>
      <c r="L22" s="10"/>
      <c r="M22" s="10"/>
      <c r="N22" s="10"/>
      <c r="O22" s="10"/>
    </row>
    <row r="23" spans="1:16" ht="1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</sheetData>
  <mergeCells count="27">
    <mergeCell ref="N6:N7"/>
    <mergeCell ref="O6:O7"/>
    <mergeCell ref="B17:C17"/>
    <mergeCell ref="J6:J7"/>
    <mergeCell ref="K6:M6"/>
    <mergeCell ref="B14:M14"/>
    <mergeCell ref="H6:H7"/>
    <mergeCell ref="I6:I7"/>
    <mergeCell ref="A11:I11"/>
    <mergeCell ref="B19:C19"/>
    <mergeCell ref="D19:E19"/>
    <mergeCell ref="A16:M16"/>
    <mergeCell ref="A6:A7"/>
    <mergeCell ref="B6:B7"/>
    <mergeCell ref="C6:E6"/>
    <mergeCell ref="F6:F7"/>
    <mergeCell ref="G6:G7"/>
    <mergeCell ref="D18:G18"/>
    <mergeCell ref="H18:J18"/>
    <mergeCell ref="H19:J19"/>
    <mergeCell ref="D17:G17"/>
    <mergeCell ref="H17:J17"/>
    <mergeCell ref="A5:N5"/>
    <mergeCell ref="N1:O1"/>
    <mergeCell ref="A2:O2"/>
    <mergeCell ref="A3:O3"/>
    <mergeCell ref="A4:O4"/>
  </mergeCells>
  <conditionalFormatting sqref="M9:M10">
    <cfRule type="cellIs" dxfId="0" priority="3" operator="greaterThan">
      <formula>0.33</formula>
    </cfRule>
  </conditionalFormatting>
  <pageMargins left="0.25" right="0.25" top="0.75" bottom="0.75" header="0.3" footer="0.3"/>
  <pageSetup paperSize="9" scale="3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Бабич Евгения Викторовна</cp:lastModifiedBy>
  <cp:lastPrinted>2024-04-12T07:37:22Z</cp:lastPrinted>
  <dcterms:created xsi:type="dcterms:W3CDTF">2016-05-13T09:47:52Z</dcterms:created>
  <dcterms:modified xsi:type="dcterms:W3CDTF">2026-04-16T14:07:50Z</dcterms:modified>
</cp:coreProperties>
</file>