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Лист3 (2)" sheetId="1" r:id="rId1"/>
  </sheets>
  <calcPr calcId="145621" fullPrecision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16" i="1" l="1"/>
  <c r="M13" i="1" l="1"/>
  <c r="M14" i="1"/>
  <c r="M15" i="1"/>
  <c r="M12" i="1"/>
  <c r="N12" i="1" l="1"/>
  <c r="N13" i="1"/>
  <c r="N14" i="1"/>
  <c r="N15" i="1"/>
  <c r="J15" i="1"/>
  <c r="I15" i="1"/>
  <c r="J14" i="1"/>
  <c r="I14" i="1"/>
  <c r="J13" i="1"/>
  <c r="I13" i="1"/>
  <c r="A13" i="1"/>
  <c r="A14" i="1" s="1"/>
  <c r="A15" i="1" s="1"/>
  <c r="J12" i="1"/>
  <c r="I12" i="1"/>
  <c r="N16" i="1" l="1"/>
  <c r="K14" i="1"/>
  <c r="K12" i="1"/>
  <c r="M16" i="1"/>
  <c r="K13" i="1"/>
  <c r="K15" i="1"/>
</calcChain>
</file>

<file path=xl/sharedStrings.xml><?xml version="1.0" encoding="utf-8"?>
<sst xmlns="http://schemas.openxmlformats.org/spreadsheetml/2006/main" count="29" uniqueCount="29">
  <si>
    <t>Обоснования начальной (максимальной) цены договора, цены договора, заключаемого с единственным поставщиком (подрядчиком, исполнителем)</t>
  </si>
  <si>
    <t>(указывается предмет контракта)</t>
  </si>
  <si>
    <r>
      <rPr>
        <sz val="14"/>
        <color rgb="FF000000"/>
        <rFont val="Times New Roman"/>
        <family val="1"/>
        <charset val="204"/>
      </rPr>
      <t xml:space="preserve">Используемый метод определения начальной максимальной цены: </t>
    </r>
    <r>
      <rPr>
        <b/>
        <sz val="14"/>
        <color rgb="FF000000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</si>
  <si>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</si>
  <si>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</si>
  <si>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t>Основные характеристики объекта закупки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</si>
  <si>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</si>
  <si>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</si>
  <si>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</si>
  <si>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</si>
  <si>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</si>
  <si>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</si>
  <si>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Среднее квадратичное отклонение, руб.</t>
  </si>
  <si>
    <t>Коэффициент вариации, %</t>
  </si>
  <si>
    <t>Кол-во</t>
  </si>
  <si>
    <t>Общая стоимость   (руб.)</t>
  </si>
  <si>
    <t>Наименьшая стоимость</t>
  </si>
  <si>
    <t>Итого: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</si>
  <si>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</si>
  <si>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Контрактный управляющий:</t>
  </si>
  <si>
    <t>(должность)</t>
  </si>
  <si>
    <t>(подпись/расшифровка подписи)</t>
  </si>
  <si>
    <t>Цена за единицу, руб.(Нормативный метод Распоряжение от 08.04.2026 № 221-р</t>
  </si>
  <si>
    <t xml:space="preserve">Выполнение работ по перетяжке мебели
для ГБОУ лицей № 144  Калининского района Санкт-Петербурга
</t>
  </si>
  <si>
    <t>Дата подготовки обоснования НМЦК: 08.05.2026</t>
  </si>
  <si>
    <t>Перетяжка 4-х местной секции</t>
  </si>
  <si>
    <t>Перетяжка диванов - трехместный</t>
  </si>
  <si>
    <t>Перетяжка диванов - двухместный</t>
  </si>
  <si>
    <t>Перетяжка диванов - одноместный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</si>
</sst>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\-??_р_._-;_-@_-"/>
    <numFmt numFmtId="165" formatCode="#,##0.00;[Red]#,##0.00"/>
  </numFmts>
  <fonts count="14" x14ac:knownFonts="1"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6"/>
      <color rgb="FF2E2D2F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4D4C4D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ck">
        <color auto="1"/>
      </top>
      <bottom/>
      <diagonal/>
    </border>
  </borders>
  <cellStyleXfs count="4">
    <xf numFmtId="0" fontId="0" fillId="0" borderId="0"/>
    <xf numFmtId="164" fontId="13" fillId="0" borderId="0" applyBorder="0" applyProtection="0"/>
    <xf numFmtId="9" fontId="13" fillId="0" borderId="0"/>
    <xf numFmtId="0" fontId="1" fillId="0" borderId="0"/>
  </cellStyleXfs>
  <cellXfs count="61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/>
    <xf numFmtId="0" fontId="5" fillId="0" borderId="0" xfId="0" applyFont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top" wrapText="1"/>
    </xf>
    <xf numFmtId="9" fontId="7" fillId="0" borderId="5" xfId="2" applyFont="1" applyBorder="1" applyAlignment="1" applyProtection="1">
      <alignment horizontal="center" vertical="top" wrapText="1"/>
    </xf>
    <xf numFmtId="0" fontId="7" fillId="2" borderId="5" xfId="0" applyFont="1" applyFill="1" applyBorder="1" applyAlignment="1">
      <alignment horizontal="center" vertical="center" wrapText="1"/>
    </xf>
    <xf numFmtId="164" fontId="7" fillId="0" borderId="5" xfId="1" applyFont="1" applyBorder="1" applyAlignment="1" applyProtection="1">
      <alignment horizontal="center" vertical="center" wrapText="1"/>
    </xf>
    <xf numFmtId="0" fontId="4" fillId="0" borderId="0" xfId="0" applyFont="1"/>
    <xf numFmtId="0" fontId="6" fillId="0" borderId="5" xfId="0" applyFont="1" applyBorder="1" applyAlignment="1">
      <alignment horizontal="center" vertical="center"/>
    </xf>
    <xf numFmtId="0" fontId="8" fillId="2" borderId="7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wrapText="1"/>
    </xf>
    <xf numFmtId="2" fontId="6" fillId="2" borderId="5" xfId="0" applyNumberFormat="1" applyFont="1" applyFill="1" applyBorder="1" applyAlignment="1">
      <alignment horizontal="center"/>
    </xf>
    <xf numFmtId="2" fontId="6" fillId="2" borderId="5" xfId="0" applyNumberFormat="1" applyFont="1" applyFill="1" applyBorder="1"/>
    <xf numFmtId="165" fontId="6" fillId="0" borderId="5" xfId="0" applyNumberFormat="1" applyFont="1" applyBorder="1" applyAlignment="1">
      <alignment vertical="center"/>
    </xf>
    <xf numFmtId="9" fontId="9" fillId="0" borderId="5" xfId="2" applyFont="1" applyBorder="1" applyAlignment="1" applyProtection="1">
      <alignment vertical="center"/>
    </xf>
    <xf numFmtId="0" fontId="8" fillId="0" borderId="9" xfId="0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0" fontId="10" fillId="0" borderId="0" xfId="0" applyFont="1"/>
    <xf numFmtId="0" fontId="6" fillId="0" borderId="5" xfId="0" applyFont="1" applyBorder="1" applyAlignment="1">
      <alignment horizontal="center" vertical="center" wrapText="1"/>
    </xf>
    <xf numFmtId="0" fontId="8" fillId="2" borderId="9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wrapText="1"/>
    </xf>
    <xf numFmtId="0" fontId="11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right" vertical="center"/>
    </xf>
    <xf numFmtId="165" fontId="9" fillId="0" borderId="5" xfId="0" applyNumberFormat="1" applyFont="1" applyBorder="1"/>
    <xf numFmtId="0" fontId="10" fillId="0" borderId="5" xfId="0" applyFont="1" applyBorder="1"/>
    <xf numFmtId="2" fontId="10" fillId="0" borderId="5" xfId="0" applyNumberFormat="1" applyFont="1" applyBorder="1"/>
    <xf numFmtId="0" fontId="6" fillId="0" borderId="0" xfId="0" applyFont="1" applyBorder="1" applyAlignment="1">
      <alignment horizontal="center" vertical="center"/>
    </xf>
    <xf numFmtId="165" fontId="9" fillId="0" borderId="0" xfId="0" applyNumberFormat="1" applyFont="1" applyBorder="1"/>
    <xf numFmtId="9" fontId="9" fillId="0" borderId="0" xfId="2" applyFont="1" applyBorder="1" applyAlignment="1" applyProtection="1"/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12" fillId="0" borderId="0" xfId="0" applyFont="1"/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/>
    <xf numFmtId="0" fontId="5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justify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4">
    <cellStyle name="Обычный" xfId="0" builtinId="0"/>
    <cellStyle name="Обычный 2" xfId="3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4D4C4D"/>
      <rgbColor rgb="FF2E2D2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140040</xdr:colOff>
      <xdr:row>10</xdr:row>
      <xdr:rowOff>232560</xdr:rowOff>
    </xdr:from>
    <xdr:to>
      <xdr:col>11</xdr:col>
      <xdr:colOff>15460</xdr:colOff>
      <xdr:row>10</xdr:row>
      <xdr:rowOff>486720</xdr:rowOff>
    </xdr:to>
    <xdr:pic>
      <xdr:nvPicPr>
        <xdr:cNvPr id="2" name="Рисунок 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12747240" y="3264480"/>
          <a:ext cx="472320" cy="254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73080</xdr:colOff>
      <xdr:row>10</xdr:row>
      <xdr:rowOff>205920</xdr:rowOff>
    </xdr:from>
    <xdr:to>
      <xdr:col>9</xdr:col>
      <xdr:colOff>613080</xdr:colOff>
      <xdr:row>10</xdr:row>
      <xdr:rowOff>645840</xdr:rowOff>
    </xdr:to>
    <xdr:pic>
      <xdr:nvPicPr>
        <xdr:cNvPr id="3" name="Рисунок 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11752920" y="3237840"/>
          <a:ext cx="540000" cy="4399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4"/>
  <sheetViews>
    <sheetView tabSelected="1" view="pageBreakPreview" zoomScale="75" zoomScaleNormal="100" zoomScaleSheetLayoutView="75" workbookViewId="0">
      <selection activeCell="A17" sqref="A17:K17"/>
    </sheetView>
  </sheetViews>
  <sheetFormatPr defaultColWidth="9.140625" defaultRowHeight="15" x14ac:dyDescent="0.25"/>
  <cols>
    <col min="1" max="1" width="9.140625" style="2"/>
    <col min="2" max="2" width="55.140625" style="2" customWidth="1"/>
    <col min="3" max="3" width="16" style="2" customWidth="1"/>
    <col min="4" max="4" width="15.5703125" style="2" customWidth="1"/>
    <col min="5" max="5" width="16" style="2" customWidth="1"/>
    <col min="6" max="6" width="16.140625" style="2" customWidth="1"/>
    <col min="7" max="7" width="11.42578125" style="2" customWidth="1"/>
    <col min="8" max="8" width="14.42578125" style="2" customWidth="1"/>
    <col min="9" max="9" width="13.42578125" style="2" customWidth="1"/>
    <col min="10" max="10" width="13.140625" style="2" customWidth="1"/>
    <col min="11" max="11" width="9" style="2" customWidth="1"/>
    <col min="12" max="13" width="17.85546875" style="2" customWidth="1"/>
    <col min="14" max="14" width="13" style="2" hidden="1" customWidth="1"/>
    <col min="15" max="1025" width="9.140625" style="2"/>
  </cols>
  <sheetData>
    <row r="1" spans="1:14" x14ac:dyDescent="0.25">
      <c r="C1" s="3"/>
    </row>
    <row r="2" spans="1:14" ht="37.5" customHeight="1" x14ac:dyDescent="0.25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4"/>
    </row>
    <row r="3" spans="1:14" ht="6" customHeight="1" x14ac:dyDescent="0.3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4" ht="81" customHeight="1" x14ac:dyDescent="0.3">
      <c r="A4" s="58" t="s">
        <v>23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8"/>
    </row>
    <row r="5" spans="1:14" ht="18.75" x14ac:dyDescent="0.25">
      <c r="A5" s="59" t="s">
        <v>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9"/>
    </row>
    <row r="6" spans="1:14" ht="17.25" customHeight="1" x14ac:dyDescent="0.3">
      <c r="A6" s="5"/>
      <c r="B6" s="5"/>
      <c r="C6" s="10"/>
      <c r="D6" s="10"/>
      <c r="E6" s="10"/>
      <c r="F6" s="10"/>
      <c r="G6" s="10"/>
      <c r="H6" s="10"/>
      <c r="I6" s="10"/>
      <c r="J6" s="10"/>
      <c r="K6" s="10"/>
      <c r="L6" s="9"/>
    </row>
    <row r="7" spans="1:14" ht="18.75" hidden="1" x14ac:dyDescent="0.3">
      <c r="A7" s="5"/>
      <c r="B7" s="5"/>
      <c r="C7" s="10"/>
      <c r="D7" s="10"/>
      <c r="E7" s="10"/>
      <c r="F7" s="10"/>
      <c r="G7" s="10"/>
      <c r="H7" s="10"/>
      <c r="I7" s="10"/>
      <c r="J7" s="10"/>
      <c r="K7" s="10"/>
      <c r="L7" s="9"/>
    </row>
    <row r="8" spans="1:14" ht="30" customHeight="1" x14ac:dyDescent="0.25">
      <c r="A8" s="55" t="s">
        <v>2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11"/>
    </row>
    <row r="9" spans="1:14" ht="19.5" thickBot="1" x14ac:dyDescent="0.35">
      <c r="A9" s="5"/>
      <c r="B9" s="5"/>
      <c r="C9" s="12"/>
      <c r="D9" s="5"/>
      <c r="E9" s="5"/>
      <c r="F9" s="5"/>
      <c r="G9" s="5"/>
      <c r="H9" s="5"/>
      <c r="I9" s="5"/>
      <c r="J9" s="5"/>
      <c r="K9" s="5"/>
    </row>
    <row r="10" spans="1:14" ht="19.5" customHeight="1" thickTop="1" thickBot="1" x14ac:dyDescent="0.35">
      <c r="A10" s="60" t="s">
        <v>3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13"/>
      <c r="M10" s="14"/>
      <c r="N10" s="14"/>
    </row>
    <row r="11" spans="1:14" s="24" customFormat="1" ht="130.5" customHeight="1" thickTop="1" thickBot="1" x14ac:dyDescent="0.25">
      <c r="A11" s="15" t="s">
        <v>4</v>
      </c>
      <c r="B11" s="16" t="s">
        <v>5</v>
      </c>
      <c r="C11" s="17" t="s">
        <v>6</v>
      </c>
      <c r="D11" s="18" t="s">
        <v>7</v>
      </c>
      <c r="E11" s="19" t="s">
        <v>8</v>
      </c>
      <c r="F11" s="19" t="s">
        <v>9</v>
      </c>
      <c r="G11" s="19" t="s">
        <v>10</v>
      </c>
      <c r="H11" s="53" t="s">
        <v>22</v>
      </c>
      <c r="I11" s="17" t="s">
        <v>11</v>
      </c>
      <c r="J11" s="20" t="s">
        <v>12</v>
      </c>
      <c r="K11" s="21" t="s">
        <v>13</v>
      </c>
      <c r="L11" s="22" t="s">
        <v>14</v>
      </c>
      <c r="M11" s="23" t="s">
        <v>15</v>
      </c>
      <c r="N11" s="23" t="s">
        <v>16</v>
      </c>
    </row>
    <row r="12" spans="1:14" s="34" customFormat="1" ht="36.75" customHeight="1" thickTop="1" thickBot="1" x14ac:dyDescent="0.4">
      <c r="A12" s="25">
        <v>1</v>
      </c>
      <c r="B12" s="26" t="s">
        <v>25</v>
      </c>
      <c r="C12" s="27">
        <v>10700</v>
      </c>
      <c r="D12" s="27">
        <v>10400</v>
      </c>
      <c r="E12" s="28">
        <v>10950</v>
      </c>
      <c r="F12" s="29"/>
      <c r="G12" s="29"/>
      <c r="H12" s="29"/>
      <c r="I12" s="30">
        <f t="shared" ref="I12:I15" si="0">AVERAGE(C12:G12)</f>
        <v>10683.33</v>
      </c>
      <c r="J12" s="30">
        <f t="shared" ref="J12:J15" si="1">STDEV(C12:G12)</f>
        <v>275.38</v>
      </c>
      <c r="K12" s="31">
        <f t="shared" ref="K12:K15" si="2">J12/I12</f>
        <v>0.03</v>
      </c>
      <c r="L12" s="32">
        <v>50</v>
      </c>
      <c r="M12" s="33">
        <f>L12*D12</f>
        <v>520000</v>
      </c>
      <c r="N12" s="33">
        <f t="shared" ref="N12:N15" si="3">C12*L12</f>
        <v>535000</v>
      </c>
    </row>
    <row r="13" spans="1:14" s="34" customFormat="1" ht="38.25" customHeight="1" thickTop="1" thickBot="1" x14ac:dyDescent="0.4">
      <c r="A13" s="35">
        <f t="shared" ref="A13:A15" si="4">A12+1</f>
        <v>2</v>
      </c>
      <c r="B13" s="36" t="s">
        <v>26</v>
      </c>
      <c r="C13" s="37">
        <v>16050</v>
      </c>
      <c r="D13" s="37">
        <v>15600</v>
      </c>
      <c r="E13" s="28">
        <v>16425</v>
      </c>
      <c r="F13" s="29"/>
      <c r="G13" s="29"/>
      <c r="H13" s="29"/>
      <c r="I13" s="30">
        <f t="shared" si="0"/>
        <v>16025</v>
      </c>
      <c r="J13" s="30">
        <f t="shared" si="1"/>
        <v>413.07</v>
      </c>
      <c r="K13" s="31">
        <f t="shared" si="2"/>
        <v>0.03</v>
      </c>
      <c r="L13" s="32">
        <v>1</v>
      </c>
      <c r="M13" s="33">
        <f t="shared" ref="M13:M15" si="5">L13*D13</f>
        <v>15600</v>
      </c>
      <c r="N13" s="33">
        <f t="shared" si="3"/>
        <v>16050</v>
      </c>
    </row>
    <row r="14" spans="1:14" s="34" customFormat="1" ht="33" customHeight="1" thickTop="1" thickBot="1" x14ac:dyDescent="0.4">
      <c r="A14" s="35">
        <f t="shared" si="4"/>
        <v>3</v>
      </c>
      <c r="B14" s="36" t="s">
        <v>27</v>
      </c>
      <c r="C14" s="37">
        <v>10700</v>
      </c>
      <c r="D14" s="37">
        <v>10400</v>
      </c>
      <c r="E14" s="28">
        <v>10950</v>
      </c>
      <c r="F14" s="29"/>
      <c r="G14" s="29"/>
      <c r="H14" s="29"/>
      <c r="I14" s="30">
        <f t="shared" si="0"/>
        <v>10683.33</v>
      </c>
      <c r="J14" s="30">
        <f t="shared" si="1"/>
        <v>275.38</v>
      </c>
      <c r="K14" s="31">
        <f t="shared" si="2"/>
        <v>0.03</v>
      </c>
      <c r="L14" s="38">
        <v>2</v>
      </c>
      <c r="M14" s="33">
        <f t="shared" si="5"/>
        <v>20800</v>
      </c>
      <c r="N14" s="33">
        <f t="shared" si="3"/>
        <v>21400</v>
      </c>
    </row>
    <row r="15" spans="1:14" s="34" customFormat="1" ht="36.75" customHeight="1" thickTop="1" thickBot="1" x14ac:dyDescent="0.4">
      <c r="A15" s="35">
        <f t="shared" si="4"/>
        <v>4</v>
      </c>
      <c r="B15" s="36" t="s">
        <v>28</v>
      </c>
      <c r="C15" s="37">
        <v>6420</v>
      </c>
      <c r="D15" s="37">
        <v>6240</v>
      </c>
      <c r="E15" s="28">
        <v>6570</v>
      </c>
      <c r="F15" s="29"/>
      <c r="G15" s="29"/>
      <c r="H15" s="29"/>
      <c r="I15" s="30">
        <f t="shared" si="0"/>
        <v>6410</v>
      </c>
      <c r="J15" s="30">
        <f t="shared" si="1"/>
        <v>165.23</v>
      </c>
      <c r="K15" s="31">
        <f t="shared" si="2"/>
        <v>0.03</v>
      </c>
      <c r="L15" s="38">
        <v>2</v>
      </c>
      <c r="M15" s="33">
        <f t="shared" si="5"/>
        <v>12480</v>
      </c>
      <c r="N15" s="33">
        <f t="shared" si="3"/>
        <v>12840</v>
      </c>
    </row>
    <row r="16" spans="1:14" s="34" customFormat="1" ht="27.75" customHeight="1" thickTop="1" thickBot="1" x14ac:dyDescent="0.4">
      <c r="A16" s="25"/>
      <c r="B16" s="39" t="s">
        <v>17</v>
      </c>
      <c r="C16" s="40"/>
      <c r="D16" s="40"/>
      <c r="E16" s="40"/>
      <c r="F16" s="40"/>
      <c r="G16" s="40"/>
      <c r="H16" s="40"/>
      <c r="I16" s="40"/>
      <c r="J16" s="40"/>
      <c r="K16" s="40"/>
      <c r="L16" s="41">
        <f>SUM(L12:L15)</f>
        <v>55</v>
      </c>
      <c r="M16" s="42">
        <f>SUM(M12:M15)</f>
        <v>568880</v>
      </c>
      <c r="N16" s="42">
        <f>SUM(N12:N15)</f>
        <v>585290</v>
      </c>
    </row>
    <row r="17" spans="1:11" s="34" customFormat="1" ht="79.5" customHeight="1" thickTop="1" x14ac:dyDescent="0.35">
      <c r="A17" s="54" t="s">
        <v>18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</row>
    <row r="18" spans="1:11" s="34" customFormat="1" ht="21" x14ac:dyDescent="0.35">
      <c r="A18" s="43"/>
      <c r="B18" s="43"/>
      <c r="C18" s="44"/>
      <c r="D18" s="44"/>
      <c r="E18" s="44"/>
      <c r="F18" s="44"/>
      <c r="G18" s="44"/>
      <c r="H18" s="44"/>
      <c r="I18" s="44"/>
      <c r="J18" s="44"/>
      <c r="K18" s="45"/>
    </row>
    <row r="19" spans="1:11" s="34" customFormat="1" ht="19.7" customHeight="1" x14ac:dyDescent="0.35">
      <c r="A19" s="55" t="s">
        <v>24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</row>
    <row r="20" spans="1:11" s="34" customFormat="1" ht="21" x14ac:dyDescent="0.35">
      <c r="A20" s="46"/>
      <c r="B20" s="46"/>
      <c r="C20" s="47"/>
      <c r="D20" s="46"/>
      <c r="E20" s="46"/>
      <c r="F20" s="46"/>
      <c r="G20" s="46"/>
      <c r="H20" s="46"/>
      <c r="I20" s="46"/>
      <c r="J20" s="46"/>
      <c r="K20" s="46"/>
    </row>
    <row r="21" spans="1:11" s="48" customFormat="1" ht="15.75" customHeight="1" thickBot="1" x14ac:dyDescent="0.35">
      <c r="A21" s="56" t="s">
        <v>19</v>
      </c>
      <c r="B21" s="56"/>
      <c r="C21" s="56"/>
      <c r="D21" s="56"/>
      <c r="E21" s="56"/>
      <c r="F21" s="56"/>
      <c r="G21" s="56"/>
      <c r="H21" s="1"/>
    </row>
    <row r="22" spans="1:11" s="48" customFormat="1" ht="19.5" thickTop="1" x14ac:dyDescent="0.3">
      <c r="A22" s="5"/>
      <c r="B22" s="5"/>
      <c r="C22" s="12"/>
      <c r="D22" s="5"/>
      <c r="E22" s="5"/>
      <c r="G22" s="49" t="s">
        <v>20</v>
      </c>
      <c r="H22" s="49"/>
      <c r="I22" s="50" t="s">
        <v>21</v>
      </c>
      <c r="J22" s="50"/>
    </row>
    <row r="23" spans="1:11" s="48" customFormat="1" ht="19.5" customHeight="1" x14ac:dyDescent="0.3">
      <c r="I23" s="51"/>
      <c r="J23" s="56"/>
      <c r="K23" s="56"/>
    </row>
    <row r="24" spans="1:11" s="48" customFormat="1" ht="18.75" x14ac:dyDescent="0.3">
      <c r="C24" s="52"/>
    </row>
  </sheetData>
  <mergeCells count="9">
    <mergeCell ref="A17:K17"/>
    <mergeCell ref="A19:K19"/>
    <mergeCell ref="A21:G21"/>
    <mergeCell ref="J23:K23"/>
    <mergeCell ref="A2:K2"/>
    <mergeCell ref="A4:K4"/>
    <mergeCell ref="A5:K5"/>
    <mergeCell ref="A8:K8"/>
    <mergeCell ref="A10:K10"/>
  </mergeCells>
  <pageMargins left="0.58750000000000002" right="0.243055555555556" top="0" bottom="7.7777777777777807E-2" header="0.51180555555555496" footer="0.51180555555555496"/>
  <pageSetup paperSize="9" scale="41" firstPageNumber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Договорной Отдел</dc:creator>
  <dc:description/>
  <cp:lastModifiedBy>ОЛЬГА Ю. ЦВЕТОВА</cp:lastModifiedBy>
  <cp:revision>2</cp:revision>
  <cp:lastPrinted>2024-11-14T12:44:04Z</cp:lastPrinted>
  <dcterms:created xsi:type="dcterms:W3CDTF">2014-02-20T07:55:18Z</dcterms:created>
  <dcterms:modified xsi:type="dcterms:W3CDTF">2026-05-08T09:20:27Z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