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45"/>
  </bookViews>
  <sheets>
    <sheet name="Лист1" sheetId="5" r:id="rId1"/>
  </sheets>
  <calcPr calcId="162913" fullPrecision="0"/>
</workbook>
</file>

<file path=xl/calcChain.xml><?xml version="1.0" encoding="utf-8"?>
<calcChain xmlns="http://schemas.openxmlformats.org/spreadsheetml/2006/main">
  <c r="N18" i="5" l="1"/>
  <c r="O17" i="5" l="1"/>
  <c r="K17" i="5"/>
  <c r="J17" i="5"/>
  <c r="N17" i="5" s="1"/>
  <c r="O16" i="5"/>
  <c r="K16" i="5"/>
  <c r="L16" i="5" s="1"/>
  <c r="J16" i="5"/>
  <c r="N16" i="5" s="1"/>
  <c r="O15" i="5"/>
  <c r="K15" i="5"/>
  <c r="L15" i="5" s="1"/>
  <c r="J15" i="5"/>
  <c r="N15" i="5" s="1"/>
  <c r="L17" i="5" l="1"/>
  <c r="O14" i="5"/>
  <c r="K14" i="5"/>
  <c r="J14" i="5"/>
  <c r="N14" i="5" s="1"/>
  <c r="O13" i="5"/>
  <c r="K13" i="5"/>
  <c r="J13" i="5"/>
  <c r="N13" i="5" s="1"/>
  <c r="O12" i="5"/>
  <c r="K12" i="5"/>
  <c r="J12" i="5"/>
  <c r="N12" i="5" s="1"/>
  <c r="O11" i="5"/>
  <c r="K11" i="5"/>
  <c r="J11" i="5"/>
  <c r="N11" i="5" s="1"/>
  <c r="O10" i="5"/>
  <c r="K10" i="5"/>
  <c r="J10" i="5"/>
  <c r="N10" i="5" s="1"/>
  <c r="O9" i="5"/>
  <c r="K9" i="5"/>
  <c r="J9" i="5"/>
  <c r="N9" i="5" s="1"/>
  <c r="O8" i="5"/>
  <c r="K8" i="5"/>
  <c r="J8" i="5"/>
  <c r="N8" i="5" s="1"/>
  <c r="L12" i="5" l="1"/>
  <c r="L14" i="5"/>
  <c r="L13" i="5"/>
  <c r="L11" i="5"/>
  <c r="L10" i="5"/>
  <c r="L9" i="5"/>
  <c r="L8" i="5"/>
  <c r="O7" i="5"/>
  <c r="O18" i="5" s="1"/>
  <c r="J7" i="5" l="1"/>
  <c r="N7" i="5" s="1"/>
  <c r="K7" i="5"/>
  <c r="L7" i="5" l="1"/>
</calcChain>
</file>

<file path=xl/sharedStrings.xml><?xml version="1.0" encoding="utf-8"?>
<sst xmlns="http://schemas.openxmlformats.org/spreadsheetml/2006/main" count="66" uniqueCount="44">
  <si>
    <t>№ п/п</t>
  </si>
  <si>
    <t xml:space="preserve"> Среднее квадратичное отклонение, руб.
</t>
  </si>
  <si>
    <t xml:space="preserve">Коэффициент вариации, % 
</t>
  </si>
  <si>
    <t>ИТОГО:</t>
  </si>
  <si>
    <t>Кол-во</t>
  </si>
  <si>
    <t>Наименование закупки</t>
  </si>
  <si>
    <t>ККН/ОКПД2</t>
  </si>
  <si>
    <t>Цена за ед., руб. (нормативный метод)</t>
  </si>
  <si>
    <t>Ед. измер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</si>
  <si>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</si>
  <si>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Расчет начальной (максимальной) цены контракта</t>
  </si>
  <si>
    <t>Используемый метод определения начальной максимальной цены: сопоставимых рыночных цен (анализ рынка).</t>
  </si>
  <si>
    <t>-</t>
  </si>
  <si>
    <t xml:space="preserve">Наименьшая общая стоимость товаров,
работ,
услуг    </t>
  </si>
  <si>
    <t xml:space="preserve">Общая стоимость товаров,
работ,
услуг  </t>
  </si>
  <si>
    <r>
      <t>Цена предложенная участником № 1, руб. ц</t>
    </r>
    <r>
      <rPr>
        <b/>
        <sz val="9"/>
        <color indexed="8"/>
        <rFont val="Times New Roman"/>
        <family val="1"/>
        <charset val="204"/>
      </rPr>
      <t>₁</t>
    </r>
  </si>
  <si>
    <r>
      <t>Цена предложенная участником № 2, руб. ц</t>
    </r>
    <r>
      <rPr>
        <b/>
        <sz val="9"/>
        <color indexed="8"/>
        <rFont val="Times New Roman"/>
        <family val="1"/>
        <charset val="204"/>
      </rPr>
      <t>₂</t>
    </r>
  </si>
  <si>
    <r>
      <t>Цена предложенная участником № 3, руб. ц</t>
    </r>
    <r>
      <rPr>
        <b/>
        <sz val="9"/>
        <color indexed="8"/>
        <rFont val="Times New Roman"/>
        <family val="1"/>
        <charset val="204"/>
      </rPr>
      <t>₃</t>
    </r>
  </si>
  <si>
    <r>
      <t>Цена предложенная участником № 4, руб. ц</t>
    </r>
    <r>
      <rPr>
        <b/>
        <sz val="9"/>
        <color indexed="8"/>
        <rFont val="Times New Roman"/>
        <family val="1"/>
        <charset val="204"/>
      </rPr>
      <t>₃</t>
    </r>
  </si>
  <si>
    <t>шт</t>
  </si>
  <si>
    <t xml:space="preserve">   Государственное бюджетное общеобразовательное учреждение средняя общеобразовательная школа № 156 Калининского района Санкт-Петербурга                                                                        </t>
  </si>
  <si>
    <t>Заместитель директора по АХР                                                    К.М. Бородина</t>
  </si>
  <si>
    <t>Поставка строительных товаров</t>
  </si>
  <si>
    <t>Растворитель 5 л</t>
  </si>
  <si>
    <t xml:space="preserve">Масляная краска </t>
  </si>
  <si>
    <t>Шпаклевка полимерная 20 кг</t>
  </si>
  <si>
    <t>Интерьерная водно-дисперсионная краска 20-25 кг</t>
  </si>
  <si>
    <t>Эмаль ПФ-115 20 кг белая</t>
  </si>
  <si>
    <t>Грунт-эмаль по ржавчине 3в1</t>
  </si>
  <si>
    <t>Плитка тротуарная Паркет</t>
  </si>
  <si>
    <t>Валик нитяной 180 мм d 40 мм</t>
  </si>
  <si>
    <t>Валик нитяной 150 мм d 15 мм</t>
  </si>
  <si>
    <t>Плиточный клей (Церезит 5 кг)</t>
  </si>
  <si>
    <t>23.64.10.110</t>
  </si>
  <si>
    <t>20.30.12.120</t>
  </si>
  <si>
    <t>20.30.22.120</t>
  </si>
  <si>
    <t>19.20.23.110</t>
  </si>
  <si>
    <t>20.30.11.120</t>
  </si>
  <si>
    <t>20.30.12.130</t>
  </si>
  <si>
    <t>23.61.11.120</t>
  </si>
  <si>
    <t>32.91.19.120</t>
  </si>
  <si>
    <t>20.52.10.190</t>
  </si>
  <si>
    <t>Клей (жидкие гвозди)</t>
  </si>
  <si>
    <t xml:space="preserve">Дата подготовки: 24.04.2026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</si>
</sst>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00000000"/>
    <numFmt numFmtId="165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7" fillId="2" borderId="0">
      <alignment horizontal="left" vertical="center"/>
    </xf>
  </cellStyleXfs>
  <cellXfs count="36">
    <xf numFmtId="0" fontId="0" fillId="0" borderId="0" xfId="0"/>
    <xf numFmtId="0" fontId="2" fillId="0" borderId="0" xfId="0" applyFont="1" applyBorder="1"/>
    <xf numFmtId="0" fontId="0" fillId="0" borderId="0" xfId="0" applyBorder="1"/>
    <xf numFmtId="4" fontId="0" fillId="0" borderId="0" xfId="0" applyNumberFormat="1" applyBorder="1"/>
    <xf numFmtId="0" fontId="2" fillId="0" borderId="1" xfId="0" applyFont="1" applyBorder="1"/>
    <xf numFmtId="0" fontId="0" fillId="0" borderId="1" xfId="0" applyBorder="1"/>
    <xf numFmtId="2" fontId="2" fillId="0" borderId="0" xfId="0" applyNumberFormat="1" applyFont="1" applyBorder="1"/>
    <xf numFmtId="2" fontId="0" fillId="0" borderId="0" xfId="0" applyNumberFormat="1" applyBorder="1"/>
    <xf numFmtId="164" fontId="2" fillId="0" borderId="0" xfId="0" applyNumberFormat="1" applyFont="1" applyBorder="1"/>
    <xf numFmtId="0" fontId="9" fillId="0" borderId="0" xfId="0" applyFont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top" wrapText="1"/>
    </xf>
    <xf numFmtId="9" fontId="10" fillId="0" borderId="1" xfId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9" fontId="12" fillId="0" borderId="1" xfId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165" fontId="12" fillId="0" borderId="1" xfId="0" applyNumberFormat="1" applyFont="1" applyFill="1" applyBorder="1" applyAlignment="1">
      <alignment horizontal="center" vertical="center" wrapText="1" shrinkToFit="1"/>
    </xf>
    <xf numFmtId="165" fontId="12" fillId="0" borderId="1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/>
    </xf>
    <xf numFmtId="4" fontId="5" fillId="0" borderId="5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4">
    <cellStyle name="S23" xfId="3"/>
    <cellStyle name="Обычный" xfId="0" builtinId="0"/>
    <cellStyle name="Обычный 2" xfId="2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5</xdr:row>
      <xdr:rowOff>400050</xdr:rowOff>
    </xdr:from>
    <xdr:to>
      <xdr:col>12</xdr:col>
      <xdr:colOff>61395</xdr:colOff>
      <xdr:row>5</xdr:row>
      <xdr:rowOff>400050</xdr:rowOff>
    </xdr:to>
    <xdr:pic>
      <xdr:nvPicPr>
        <xdr:cNvPr id="2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62800" y="1790700"/>
          <a:ext cx="52149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19050</xdr:colOff>
      <xdr:row>5</xdr:row>
      <xdr:rowOff>371475</xdr:rowOff>
    </xdr:from>
    <xdr:to>
      <xdr:col>10</xdr:col>
      <xdr:colOff>605366</xdr:colOff>
      <xdr:row>5</xdr:row>
      <xdr:rowOff>371475</xdr:rowOff>
    </xdr:to>
    <xdr:pic>
      <xdr:nvPicPr>
        <xdr:cNvPr id="3" name="Рисунок 3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67475" y="1762125"/>
          <a:ext cx="5863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"/>
  <sheetViews>
    <sheetView tabSelected="1" view="pageBreakPreview" zoomScale="90" zoomScaleNormal="90" zoomScaleSheetLayoutView="90" workbookViewId="0">
      <selection activeCell="H7" sqref="H7:H17"/>
    </sheetView>
  </sheetViews>
  <sheetFormatPr defaultRowHeight="15" x14ac:dyDescent="0.25"/>
  <cols>
    <col min="1" max="1" width="5.5703125" style="4" customWidth="1"/>
    <col min="2" max="2" width="13.5703125" style="4" customWidth="1"/>
    <col min="3" max="3" width="29.85546875" style="4" customWidth="1"/>
    <col min="4" max="4" width="6.28515625" style="4" customWidth="1"/>
    <col min="5" max="5" width="6.42578125" style="4" customWidth="1"/>
    <col min="6" max="6" width="9.28515625" style="4" customWidth="1"/>
    <col min="7" max="9" width="9.140625" style="4"/>
    <col min="10" max="10" width="10.85546875" style="4" customWidth="1"/>
    <col min="11" max="11" width="9.42578125" style="4" customWidth="1"/>
    <col min="12" max="12" width="8.140625" style="4" customWidth="1"/>
    <col min="13" max="13" width="15.140625" style="4" customWidth="1"/>
    <col min="14" max="14" width="13.140625" style="5" customWidth="1"/>
    <col min="15" max="15" width="13.85546875" customWidth="1"/>
  </cols>
  <sheetData>
    <row r="1" spans="1:15" x14ac:dyDescent="0.25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5" x14ac:dyDescent="0.25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5" ht="15.75" customHeight="1" x14ac:dyDescent="0.25">
      <c r="A3" s="33" t="s">
        <v>20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5" x14ac:dyDescent="0.25">
      <c r="A4" s="34" t="s">
        <v>11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5" s="2" customFormat="1" ht="15.75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5" ht="96" x14ac:dyDescent="0.25">
      <c r="A6" s="10" t="s">
        <v>0</v>
      </c>
      <c r="B6" s="10" t="s">
        <v>6</v>
      </c>
      <c r="C6" s="11" t="s">
        <v>5</v>
      </c>
      <c r="D6" s="11" t="s">
        <v>8</v>
      </c>
      <c r="E6" s="11" t="s">
        <v>4</v>
      </c>
      <c r="F6" s="11" t="s">
        <v>15</v>
      </c>
      <c r="G6" s="11" t="s">
        <v>16</v>
      </c>
      <c r="H6" s="11" t="s">
        <v>17</v>
      </c>
      <c r="I6" s="11" t="s">
        <v>18</v>
      </c>
      <c r="J6" s="11" t="s">
        <v>9</v>
      </c>
      <c r="K6" s="12" t="s">
        <v>1</v>
      </c>
      <c r="L6" s="13" t="s">
        <v>2</v>
      </c>
      <c r="M6" s="13" t="s">
        <v>7</v>
      </c>
      <c r="N6" s="12" t="s">
        <v>14</v>
      </c>
      <c r="O6" s="14" t="s">
        <v>13</v>
      </c>
    </row>
    <row r="7" spans="1:15" ht="26.45" customHeight="1" x14ac:dyDescent="0.25">
      <c r="A7" s="22">
        <v>1</v>
      </c>
      <c r="B7" s="22" t="s">
        <v>33</v>
      </c>
      <c r="C7" s="23" t="s">
        <v>32</v>
      </c>
      <c r="D7" s="16" t="s">
        <v>19</v>
      </c>
      <c r="E7" s="15">
        <v>2</v>
      </c>
      <c r="F7" s="24">
        <v>650</v>
      </c>
      <c r="G7" s="24">
        <v>655</v>
      </c>
      <c r="H7" s="24">
        <v>658</v>
      </c>
      <c r="I7" s="24"/>
      <c r="J7" s="25">
        <f t="shared" ref="J7" si="0">AVERAGE(F7:I7)</f>
        <v>654.33000000000004</v>
      </c>
      <c r="K7" s="18">
        <f t="shared" ref="K7" si="1">STDEV(F7:I7)</f>
        <v>4.04</v>
      </c>
      <c r="L7" s="19">
        <f t="shared" ref="L7" si="2">K7/J7</f>
        <v>0.01</v>
      </c>
      <c r="M7" s="17" t="s">
        <v>12</v>
      </c>
      <c r="N7" s="20">
        <f t="shared" ref="N7" si="3">E7*J7</f>
        <v>1308.6600000000001</v>
      </c>
      <c r="O7" s="21">
        <f t="shared" ref="O7:O14" si="4">E7*F7</f>
        <v>1300</v>
      </c>
    </row>
    <row r="8" spans="1:15" ht="22.15" customHeight="1" x14ac:dyDescent="0.25">
      <c r="A8" s="22">
        <v>2</v>
      </c>
      <c r="B8" s="22" t="s">
        <v>34</v>
      </c>
      <c r="C8" s="23" t="s">
        <v>24</v>
      </c>
      <c r="D8" s="16" t="s">
        <v>19</v>
      </c>
      <c r="E8" s="15">
        <v>2</v>
      </c>
      <c r="F8" s="24">
        <v>950</v>
      </c>
      <c r="G8" s="24">
        <v>980</v>
      </c>
      <c r="H8" s="24">
        <v>1050</v>
      </c>
      <c r="I8" s="24"/>
      <c r="J8" s="25">
        <f t="shared" ref="J8" si="5">AVERAGE(F8:I8)</f>
        <v>993.33</v>
      </c>
      <c r="K8" s="18">
        <f t="shared" ref="K8" si="6">STDEV(F8:I8)</f>
        <v>51.32</v>
      </c>
      <c r="L8" s="19">
        <f t="shared" ref="L8" si="7">K8/J8</f>
        <v>0.05</v>
      </c>
      <c r="M8" s="17" t="s">
        <v>12</v>
      </c>
      <c r="N8" s="20">
        <f t="shared" ref="N8" si="8">E8*J8</f>
        <v>1986.66</v>
      </c>
      <c r="O8" s="21">
        <f t="shared" si="4"/>
        <v>1900</v>
      </c>
    </row>
    <row r="9" spans="1:15" ht="22.9" customHeight="1" x14ac:dyDescent="0.25">
      <c r="A9" s="22">
        <v>3</v>
      </c>
      <c r="B9" s="22" t="s">
        <v>35</v>
      </c>
      <c r="C9" s="23" t="s">
        <v>25</v>
      </c>
      <c r="D9" s="16" t="s">
        <v>19</v>
      </c>
      <c r="E9" s="15">
        <v>3</v>
      </c>
      <c r="F9" s="24">
        <v>1280.5</v>
      </c>
      <c r="G9" s="24">
        <v>1350.5</v>
      </c>
      <c r="H9" s="24">
        <v>1380.5</v>
      </c>
      <c r="I9" s="24"/>
      <c r="J9" s="25">
        <f t="shared" ref="J9" si="9">AVERAGE(F9:I9)</f>
        <v>1337.17</v>
      </c>
      <c r="K9" s="18">
        <f t="shared" ref="K9" si="10">STDEV(F9:I9)</f>
        <v>51.32</v>
      </c>
      <c r="L9" s="19">
        <f t="shared" ref="L9" si="11">K9/J9</f>
        <v>0.04</v>
      </c>
      <c r="M9" s="17" t="s">
        <v>12</v>
      </c>
      <c r="N9" s="20">
        <f t="shared" ref="N9" si="12">E9*J9</f>
        <v>4011.51</v>
      </c>
      <c r="O9" s="21">
        <f t="shared" si="4"/>
        <v>3841.5</v>
      </c>
    </row>
    <row r="10" spans="1:15" ht="19.149999999999999" customHeight="1" x14ac:dyDescent="0.25">
      <c r="A10" s="22">
        <v>4</v>
      </c>
      <c r="B10" s="22" t="s">
        <v>36</v>
      </c>
      <c r="C10" s="23" t="s">
        <v>23</v>
      </c>
      <c r="D10" s="16" t="s">
        <v>19</v>
      </c>
      <c r="E10" s="15">
        <v>2</v>
      </c>
      <c r="F10" s="24">
        <v>1100.5</v>
      </c>
      <c r="G10" s="24">
        <v>1180.5</v>
      </c>
      <c r="H10" s="24">
        <v>1200</v>
      </c>
      <c r="I10" s="24"/>
      <c r="J10" s="25">
        <f t="shared" ref="J10" si="13">AVERAGE(F10:I10)</f>
        <v>1160.33</v>
      </c>
      <c r="K10" s="18">
        <f t="shared" ref="K10" si="14">STDEV(F10:I10)</f>
        <v>52.73</v>
      </c>
      <c r="L10" s="19">
        <f t="shared" ref="L10" si="15">K10/J10</f>
        <v>0.05</v>
      </c>
      <c r="M10" s="17" t="s">
        <v>12</v>
      </c>
      <c r="N10" s="20">
        <f t="shared" ref="N10" si="16">E10*J10</f>
        <v>2320.66</v>
      </c>
      <c r="O10" s="21">
        <f t="shared" si="4"/>
        <v>2201</v>
      </c>
    </row>
    <row r="11" spans="1:15" ht="26.25" customHeight="1" x14ac:dyDescent="0.25">
      <c r="A11" s="22">
        <v>5</v>
      </c>
      <c r="B11" s="22" t="s">
        <v>37</v>
      </c>
      <c r="C11" s="23" t="s">
        <v>26</v>
      </c>
      <c r="D11" s="16" t="s">
        <v>19</v>
      </c>
      <c r="E11" s="15">
        <v>7</v>
      </c>
      <c r="F11" s="24">
        <v>3900</v>
      </c>
      <c r="G11" s="24">
        <v>4050</v>
      </c>
      <c r="H11" s="24">
        <v>4080</v>
      </c>
      <c r="I11" s="24"/>
      <c r="J11" s="25">
        <f t="shared" ref="J11" si="17">AVERAGE(F11:I11)</f>
        <v>4010</v>
      </c>
      <c r="K11" s="18">
        <f t="shared" ref="K11" si="18">STDEV(F11:I11)</f>
        <v>96.44</v>
      </c>
      <c r="L11" s="19">
        <f t="shared" ref="L11" si="19">K11/J11</f>
        <v>0.02</v>
      </c>
      <c r="M11" s="17" t="s">
        <v>12</v>
      </c>
      <c r="N11" s="20">
        <f t="shared" ref="N11" si="20">E11*J11</f>
        <v>28070</v>
      </c>
      <c r="O11" s="21">
        <f t="shared" si="4"/>
        <v>27300</v>
      </c>
    </row>
    <row r="12" spans="1:15" ht="18.600000000000001" customHeight="1" x14ac:dyDescent="0.25">
      <c r="A12" s="22">
        <v>6</v>
      </c>
      <c r="B12" s="22" t="s">
        <v>38</v>
      </c>
      <c r="C12" s="23" t="s">
        <v>27</v>
      </c>
      <c r="D12" s="16" t="s">
        <v>19</v>
      </c>
      <c r="E12" s="15">
        <v>5</v>
      </c>
      <c r="F12" s="24">
        <v>6800</v>
      </c>
      <c r="G12" s="24">
        <v>6850</v>
      </c>
      <c r="H12" s="24">
        <v>6900</v>
      </c>
      <c r="I12" s="24"/>
      <c r="J12" s="25">
        <f t="shared" ref="J12" si="21">AVERAGE(F12:I12)</f>
        <v>6850</v>
      </c>
      <c r="K12" s="18">
        <f t="shared" ref="K12" si="22">STDEV(F12:I12)</f>
        <v>50</v>
      </c>
      <c r="L12" s="19">
        <f t="shared" ref="L12" si="23">K12/J12</f>
        <v>0.01</v>
      </c>
      <c r="M12" s="17" t="s">
        <v>12</v>
      </c>
      <c r="N12" s="20">
        <f t="shared" ref="N12" si="24">E12*J12</f>
        <v>34250</v>
      </c>
      <c r="O12" s="21">
        <f t="shared" si="4"/>
        <v>34000</v>
      </c>
    </row>
    <row r="13" spans="1:15" ht="22.9" customHeight="1" x14ac:dyDescent="0.25">
      <c r="A13" s="22">
        <v>7</v>
      </c>
      <c r="B13" s="22" t="s">
        <v>38</v>
      </c>
      <c r="C13" s="23" t="s">
        <v>28</v>
      </c>
      <c r="D13" s="16" t="s">
        <v>19</v>
      </c>
      <c r="E13" s="15">
        <v>2</v>
      </c>
      <c r="F13" s="24">
        <v>920</v>
      </c>
      <c r="G13" s="24">
        <v>980</v>
      </c>
      <c r="H13" s="24">
        <v>990</v>
      </c>
      <c r="I13" s="24"/>
      <c r="J13" s="25">
        <f t="shared" ref="J13" si="25">AVERAGE(F13:I13)</f>
        <v>963.33</v>
      </c>
      <c r="K13" s="18">
        <f t="shared" ref="K13" si="26">STDEV(F13:I13)</f>
        <v>37.86</v>
      </c>
      <c r="L13" s="19">
        <f t="shared" ref="L13" si="27">K13/J13</f>
        <v>0.04</v>
      </c>
      <c r="M13" s="17" t="s">
        <v>12</v>
      </c>
      <c r="N13" s="20">
        <f t="shared" ref="N13" si="28">E13*J13</f>
        <v>1926.66</v>
      </c>
      <c r="O13" s="21">
        <f t="shared" si="4"/>
        <v>1840</v>
      </c>
    </row>
    <row r="14" spans="1:15" ht="19.149999999999999" customHeight="1" x14ac:dyDescent="0.25">
      <c r="A14" s="22">
        <v>8</v>
      </c>
      <c r="B14" s="22" t="s">
        <v>39</v>
      </c>
      <c r="C14" s="23" t="s">
        <v>29</v>
      </c>
      <c r="D14" s="16" t="s">
        <v>19</v>
      </c>
      <c r="E14" s="15">
        <v>30</v>
      </c>
      <c r="F14" s="24">
        <v>105</v>
      </c>
      <c r="G14" s="24">
        <v>110</v>
      </c>
      <c r="H14" s="24">
        <v>115</v>
      </c>
      <c r="I14" s="24"/>
      <c r="J14" s="25">
        <f t="shared" ref="J14" si="29">AVERAGE(F14:I14)</f>
        <v>110</v>
      </c>
      <c r="K14" s="18">
        <f t="shared" ref="K14" si="30">STDEV(F14:I14)</f>
        <v>5</v>
      </c>
      <c r="L14" s="19">
        <f t="shared" ref="L14" si="31">K14/J14</f>
        <v>0.05</v>
      </c>
      <c r="M14" s="17" t="s">
        <v>12</v>
      </c>
      <c r="N14" s="20">
        <f t="shared" ref="N14" si="32">E14*J14</f>
        <v>3300</v>
      </c>
      <c r="O14" s="21">
        <f t="shared" si="4"/>
        <v>3150</v>
      </c>
    </row>
    <row r="15" spans="1:15" ht="19.149999999999999" customHeight="1" x14ac:dyDescent="0.25">
      <c r="A15" s="22">
        <v>9</v>
      </c>
      <c r="B15" s="22" t="s">
        <v>40</v>
      </c>
      <c r="C15" s="23" t="s">
        <v>30</v>
      </c>
      <c r="D15" s="16" t="s">
        <v>19</v>
      </c>
      <c r="E15" s="15">
        <v>5</v>
      </c>
      <c r="F15" s="24">
        <v>350</v>
      </c>
      <c r="G15" s="24">
        <v>360</v>
      </c>
      <c r="H15" s="24">
        <v>370</v>
      </c>
      <c r="I15" s="24"/>
      <c r="J15" s="25">
        <f t="shared" ref="J15" si="33">AVERAGE(F15:I15)</f>
        <v>360</v>
      </c>
      <c r="K15" s="18">
        <f t="shared" ref="K15" si="34">STDEV(F15:I15)</f>
        <v>10</v>
      </c>
      <c r="L15" s="19">
        <f t="shared" ref="L15" si="35">K15/J15</f>
        <v>0.03</v>
      </c>
      <c r="M15" s="17" t="s">
        <v>12</v>
      </c>
      <c r="N15" s="20">
        <f t="shared" ref="N15" si="36">E15*J15</f>
        <v>1800</v>
      </c>
      <c r="O15" s="21">
        <f t="shared" ref="O15" si="37">E15*F15</f>
        <v>1750</v>
      </c>
    </row>
    <row r="16" spans="1:15" ht="19.149999999999999" customHeight="1" x14ac:dyDescent="0.25">
      <c r="A16" s="22">
        <v>10</v>
      </c>
      <c r="B16" s="22" t="s">
        <v>40</v>
      </c>
      <c r="C16" s="23" t="s">
        <v>31</v>
      </c>
      <c r="D16" s="16" t="s">
        <v>19</v>
      </c>
      <c r="E16" s="15">
        <v>5</v>
      </c>
      <c r="F16" s="24">
        <v>290</v>
      </c>
      <c r="G16" s="24">
        <v>300</v>
      </c>
      <c r="H16" s="24">
        <v>305</v>
      </c>
      <c r="I16" s="24"/>
      <c r="J16" s="25">
        <f t="shared" ref="J16" si="38">AVERAGE(F16:I16)</f>
        <v>298.33</v>
      </c>
      <c r="K16" s="18">
        <f t="shared" ref="K16" si="39">STDEV(F16:I16)</f>
        <v>7.64</v>
      </c>
      <c r="L16" s="19">
        <f t="shared" ref="L16" si="40">K16/J16</f>
        <v>0.03</v>
      </c>
      <c r="M16" s="17" t="s">
        <v>12</v>
      </c>
      <c r="N16" s="20">
        <f t="shared" ref="N16" si="41">E16*J16</f>
        <v>1491.65</v>
      </c>
      <c r="O16" s="21">
        <f t="shared" ref="O16" si="42">E16*F16</f>
        <v>1450</v>
      </c>
    </row>
    <row r="17" spans="1:15" ht="19.149999999999999" customHeight="1" x14ac:dyDescent="0.25">
      <c r="A17" s="22">
        <v>11</v>
      </c>
      <c r="B17" s="22" t="s">
        <v>41</v>
      </c>
      <c r="C17" s="23" t="s">
        <v>42</v>
      </c>
      <c r="D17" s="16" t="s">
        <v>19</v>
      </c>
      <c r="E17" s="15">
        <v>10</v>
      </c>
      <c r="F17" s="24">
        <v>410</v>
      </c>
      <c r="G17" s="24">
        <v>415</v>
      </c>
      <c r="H17" s="24">
        <v>420</v>
      </c>
      <c r="I17" s="24"/>
      <c r="J17" s="25">
        <f t="shared" ref="J17" si="43">AVERAGE(F17:I17)</f>
        <v>415</v>
      </c>
      <c r="K17" s="18">
        <f t="shared" ref="K17" si="44">STDEV(F17:I17)</f>
        <v>5</v>
      </c>
      <c r="L17" s="19">
        <f t="shared" ref="L17" si="45">K17/J17</f>
        <v>0.01</v>
      </c>
      <c r="M17" s="17" t="s">
        <v>12</v>
      </c>
      <c r="N17" s="20">
        <f t="shared" ref="N17" si="46">E17*J17</f>
        <v>4150</v>
      </c>
      <c r="O17" s="21">
        <f t="shared" ref="O17" si="47">E17*F17</f>
        <v>4100</v>
      </c>
    </row>
    <row r="18" spans="1:15" x14ac:dyDescent="0.25">
      <c r="A18" s="29" t="s">
        <v>3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1"/>
      <c r="N18" s="27">
        <f>SUM(N7:N17)</f>
        <v>84615.8</v>
      </c>
      <c r="O18" s="26">
        <f>SUM(O7:O17)</f>
        <v>82832.5</v>
      </c>
    </row>
    <row r="19" spans="1:15" x14ac:dyDescent="0.25">
      <c r="A19" s="1"/>
      <c r="B19" s="1"/>
      <c r="C19" s="1" t="s">
        <v>43</v>
      </c>
      <c r="D19" s="1"/>
      <c r="E19" s="1"/>
      <c r="F19" s="1"/>
      <c r="G19" s="1"/>
      <c r="H19" s="1"/>
      <c r="I19" s="1"/>
      <c r="J19" s="1"/>
      <c r="K19" s="1"/>
      <c r="L19" s="6"/>
      <c r="M19" s="1"/>
      <c r="N19" s="3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</row>
    <row r="21" spans="1:15" ht="36.75" customHeight="1" x14ac:dyDescent="0.25">
      <c r="A21" s="1"/>
      <c r="B21" s="1"/>
      <c r="C21" s="9" t="s">
        <v>21</v>
      </c>
      <c r="D21" s="9"/>
      <c r="E21" s="9"/>
      <c r="F21" s="9"/>
      <c r="G21" s="9"/>
      <c r="H21" s="9"/>
      <c r="I21" s="1"/>
      <c r="J21" s="1"/>
      <c r="K21" s="1"/>
      <c r="L21" s="1"/>
      <c r="M21" s="8"/>
      <c r="N21" s="7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2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2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2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2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2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2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2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2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2"/>
    </row>
    <row r="33" spans="1:1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2"/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</row>
    <row r="74" spans="1:1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</row>
    <row r="75" spans="1:1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</row>
    <row r="84" spans="1:1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</row>
    <row r="85" spans="1:1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</row>
    <row r="86" spans="1:1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</row>
    <row r="87" spans="1:1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</row>
    <row r="88" spans="1:1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</row>
    <row r="89" spans="1:1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</row>
    <row r="90" spans="1:1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</row>
    <row r="91" spans="1:1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</row>
    <row r="92" spans="1:1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</row>
    <row r="93" spans="1:1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</row>
    <row r="94" spans="1:1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</row>
    <row r="95" spans="1:1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</row>
    <row r="96" spans="1:1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</row>
    <row r="97" spans="1:1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</row>
    <row r="98" spans="1:1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</row>
    <row r="99" spans="1:1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</row>
    <row r="100" spans="1:1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</row>
    <row r="101" spans="1:1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</row>
    <row r="102" spans="1:1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</row>
    <row r="103" spans="1:1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</row>
    <row r="104" spans="1:1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</row>
    <row r="105" spans="1:1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</row>
    <row r="107" spans="1:1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</row>
    <row r="108" spans="1:1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</row>
    <row r="109" spans="1:1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2"/>
    </row>
    <row r="110" spans="1:1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"/>
    </row>
    <row r="111" spans="1:1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"/>
    </row>
    <row r="112" spans="1:1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"/>
    </row>
    <row r="113" spans="1:1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"/>
    </row>
    <row r="114" spans="1:1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"/>
    </row>
    <row r="115" spans="1:1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"/>
    </row>
    <row r="116" spans="1:1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"/>
    </row>
    <row r="117" spans="1:1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"/>
    </row>
    <row r="118" spans="1:1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"/>
    </row>
  </sheetData>
  <mergeCells count="6">
    <mergeCell ref="A1:N1"/>
    <mergeCell ref="A18:M18"/>
    <mergeCell ref="A5:N5"/>
    <mergeCell ref="A3:N3"/>
    <mergeCell ref="A4:N4"/>
    <mergeCell ref="A2:N2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2026-05-12T07:07:40Z</dcterms:modified>
</cp:coreProperties>
</file>