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tsenkoNK\Desktop\Стелажи\"/>
    </mc:Choice>
  </mc:AlternateContent>
  <xr:revisionPtr revIDLastSave="0" documentId="13_ncr:1_{EFE32510-89AA-4A43-81E6-46BF6509160A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сл.зап)'!$A$1:$R$16</definedName>
  </definedNames>
  <calcPr calcId="191029"/>
</workbook>
</file>

<file path=xl/calcChain.xml><?xml version="1.0" encoding="utf-8"?>
<calcChain xmlns="http://schemas.openxmlformats.org/spreadsheetml/2006/main">
  <c r="E9" i="4" l="1"/>
  <c r="D9" i="4"/>
  <c r="C9" i="4"/>
  <c r="J8" i="4" l="1"/>
  <c r="K8" i="4" l="1"/>
  <c r="K9" i="4" l="1"/>
  <c r="K10" i="4" s="1"/>
  <c r="M8" i="4" l="1"/>
  <c r="L8" i="4"/>
  <c r="N8" i="4" l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<sst xmlns="http://schemas.openxmlformats.org/spreadsheetml/2006/main" count="36" uniqueCount="35">
  <si>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</si>
  <si>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</si>
  <si>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</si>
  <si>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 СОСТАВИЛ 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</si>
  <si>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</si>
  <si>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</si>
  <si>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</si>
  <si>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</si>
  <si>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</si>
  <si>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</si>
  <si>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</si>
  <si>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</si>
  <si>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</si>
  <si>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Итого по КП:</t>
  </si>
  <si>
    <t>_____________________________</t>
  </si>
  <si>
    <t xml:space="preserve"> ПРОВЕРИЛ</t>
  </si>
  <si>
    <t>шт</t>
  </si>
  <si>
    <t>В.С.Белоусова</t>
  </si>
  <si>
    <t>Специалист 1-й категории АХО</t>
  </si>
  <si>
    <t>Определение однородности совокупности значений выявленных цен СПРАВОЧНО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</si>
  <si>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</si>
  <si>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с осуществлением сбора и анализа общедоступной ценовой информации
на поставку стеллажей офисных
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</si>
  <si>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В соответствии с п. 3.7.1 Методических рекомендаций направлены запросы о предоставлении ценовой информации 28 (двадцати восьми)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</si>
  <si>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 xml:space="preserve">Запрос от 04.02.2026 № 268/26-0-0
ИЦИ № 1 вх. 467/26-0-0 от 04.02.2026 </t>
  </si>
  <si>
    <t>Запрос от 04.02.2026 № 268/26-0-0
ИЦИ № 2 вх. 463/26-0-0 от 04.02.2026</t>
  </si>
  <si>
    <t>Цена договора (контракта):  193 625  (Сто девяносто три тысячи шестьсот двадцать пять) рублей 00 копеек, в том числе НДС 22% -  34 915,98 рублей.</t>
  </si>
  <si>
    <t>Запрос от 04.02.2026 № 268/26-0-0
ИЦИ № 2 вх. 471/26-0-0 от 04.02.2026</t>
  </si>
  <si>
    <t>Начальник АХО</t>
  </si>
  <si>
    <t>Е.П. Коваленко</t>
  </si>
  <si>
    <t xml:space="preserve">Распоряжение Комитета по государственному заказу Санкт-Петербурга
от 31 мая 2018 г.        № 100-р </t>
  </si>
  <si>
    <t>n - кол-во значений, используемых в расчете (кол-во ответов КП)</t>
  </si>
  <si>
    <t>&lt;ц - цены единицы прод-ции, руб., в соответствии с КП на минимальную сумму</t>
  </si>
  <si>
    <t>Наименьшая цена договора (контракта), заключаемого с единственным поставщиком, в соответствии с ценой наименьшего КП</t>
  </si>
  <si>
    <t xml:space="preserve">31.01.11.130/
31.01.10.000-00000008/31.01.11.130-002
 </t>
  </si>
  <si>
    <t>Стеллаж офисный тип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</si>
</sst>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8" fillId="0" borderId="0" xfId="6" applyFont="1" applyBorder="1"/>
    <xf numFmtId="0" fontId="4" fillId="0" borderId="0" xfId="6" applyFont="1" applyBorder="1"/>
    <xf numFmtId="0" fontId="11" fillId="0" borderId="0" xfId="6" applyFont="1" applyBorder="1" applyAlignment="1">
      <alignment horizontal="center" vertical="center"/>
    </xf>
    <xf numFmtId="0" fontId="4" fillId="0" borderId="0" xfId="6" applyFont="1" applyFill="1"/>
    <xf numFmtId="0" fontId="4" fillId="0" borderId="0" xfId="6" applyFont="1" applyFill="1" applyBorder="1"/>
    <xf numFmtId="0" fontId="4" fillId="2" borderId="0" xfId="6" applyFont="1" applyFill="1" applyAlignment="1">
      <alignment horizontal="center"/>
    </xf>
    <xf numFmtId="0" fontId="5" fillId="2" borderId="0" xfId="6" applyFont="1" applyFill="1" applyAlignment="1">
      <alignment horizontal="center"/>
    </xf>
    <xf numFmtId="0" fontId="13" fillId="0" borderId="1" xfId="6" applyFont="1" applyFill="1" applyBorder="1" applyAlignment="1">
      <alignment horizontal="center" vertical="top" wrapText="1"/>
    </xf>
    <xf numFmtId="0" fontId="14" fillId="0" borderId="1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  <xf numFmtId="0" fontId="14" fillId="0" borderId="4" xfId="6" applyFont="1" applyFill="1" applyBorder="1" applyAlignment="1">
      <alignment horizontal="center" vertical="center" wrapText="1"/>
    </xf>
    <xf numFmtId="4" fontId="16" fillId="0" borderId="1" xfId="6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16" fillId="0" borderId="1" xfId="6" applyNumberFormat="1" applyFont="1" applyFill="1" applyBorder="1" applyAlignment="1">
      <alignment horizontal="center" vertical="center" wrapText="1"/>
    </xf>
    <xf numFmtId="2" fontId="16" fillId="0" borderId="1" xfId="6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right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0" fontId="16" fillId="0" borderId="3" xfId="6" applyNumberFormat="1" applyFont="1" applyFill="1" applyBorder="1" applyAlignment="1">
      <alignment horizontal="center" vertical="center" wrapText="1"/>
    </xf>
    <xf numFmtId="2" fontId="16" fillId="0" borderId="3" xfId="6" applyNumberFormat="1" applyFont="1" applyFill="1" applyBorder="1" applyAlignment="1">
      <alignment horizontal="center" vertical="center" wrapText="1"/>
    </xf>
    <xf numFmtId="4" fontId="16" fillId="0" borderId="3" xfId="6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>
      <alignment horizontal="left"/>
    </xf>
    <xf numFmtId="0" fontId="12" fillId="0" borderId="0" xfId="6" applyFont="1" applyFill="1"/>
    <xf numFmtId="0" fontId="12" fillId="0" borderId="0" xfId="6" applyFont="1" applyFill="1" applyBorder="1"/>
    <xf numFmtId="0" fontId="15" fillId="0" borderId="4" xfId="6" applyFont="1" applyFill="1" applyBorder="1" applyAlignment="1">
      <alignment horizontal="center" vertical="center" wrapText="1"/>
    </xf>
    <xf numFmtId="4" fontId="12" fillId="0" borderId="1" xfId="6" applyNumberFormat="1" applyFont="1" applyFill="1" applyBorder="1" applyAlignment="1" applyProtection="1">
      <alignment horizontal="center" vertical="center" wrapText="1"/>
      <protection locked="0"/>
    </xf>
    <xf numFmtId="10" fontId="16" fillId="0" borderId="1" xfId="6" applyNumberFormat="1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/>
    </xf>
    <xf numFmtId="0" fontId="14" fillId="0" borderId="0" xfId="6" applyFont="1" applyFill="1" applyBorder="1" applyAlignment="1">
      <alignment horizontal="center" vertical="center"/>
    </xf>
    <xf numFmtId="0" fontId="16" fillId="0" borderId="3" xfId="6" applyFont="1" applyFill="1" applyBorder="1" applyAlignment="1">
      <alignment horizontal="center" vertical="center" wrapText="1"/>
    </xf>
    <xf numFmtId="2" fontId="12" fillId="0" borderId="3" xfId="6" applyNumberFormat="1" applyFont="1" applyFill="1" applyBorder="1" applyAlignment="1">
      <alignment horizontal="center" vertical="center" wrapText="1"/>
    </xf>
    <xf numFmtId="10" fontId="12" fillId="0" borderId="1" xfId="6" applyNumberFormat="1" applyFont="1" applyFill="1" applyBorder="1" applyAlignment="1">
      <alignment horizontal="center" vertical="center" wrapText="1"/>
    </xf>
    <xf numFmtId="0" fontId="12" fillId="0" borderId="3" xfId="6" applyFont="1" applyFill="1" applyBorder="1" applyAlignment="1">
      <alignment horizontal="center" vertical="center"/>
    </xf>
    <xf numFmtId="0" fontId="12" fillId="0" borderId="0" xfId="6" applyFont="1" applyFill="1" applyBorder="1" applyAlignment="1">
      <alignment horizontal="center" vertical="center"/>
    </xf>
    <xf numFmtId="43" fontId="17" fillId="0" borderId="1" xfId="7" applyFont="1" applyFill="1" applyBorder="1" applyAlignment="1">
      <alignment horizontal="center" vertical="center" wrapText="1"/>
    </xf>
    <xf numFmtId="43" fontId="13" fillId="0" borderId="1" xfId="7" applyFont="1" applyFill="1" applyBorder="1" applyAlignment="1">
      <alignment horizontal="center" vertical="center" wrapText="1"/>
    </xf>
    <xf numFmtId="0" fontId="12" fillId="0" borderId="1" xfId="6" applyFont="1" applyFill="1" applyBorder="1"/>
    <xf numFmtId="0" fontId="16" fillId="0" borderId="1" xfId="0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4" fillId="2" borderId="0" xfId="6" applyFont="1" applyFill="1" applyAlignment="1">
      <alignment horizontal="center"/>
    </xf>
    <xf numFmtId="0" fontId="12" fillId="2" borderId="0" xfId="6" applyFont="1" applyFill="1" applyAlignment="1">
      <alignment horizontal="center"/>
    </xf>
    <xf numFmtId="0" fontId="5" fillId="2" borderId="0" xfId="6" applyFont="1" applyFill="1" applyAlignment="1">
      <alignment horizontal="center"/>
    </xf>
    <xf numFmtId="0" fontId="4" fillId="2" borderId="0" xfId="6" applyFont="1" applyFill="1" applyAlignment="1">
      <alignment horizontal="center"/>
    </xf>
    <xf numFmtId="43" fontId="5" fillId="2" borderId="0" xfId="6" applyNumberFormat="1" applyFont="1" applyFill="1" applyAlignment="1">
      <alignment horizontal="center"/>
    </xf>
    <xf numFmtId="0" fontId="12" fillId="2" borderId="0" xfId="6" applyFont="1" applyFill="1" applyAlignment="1">
      <alignment horizontal="center"/>
    </xf>
    <xf numFmtId="4" fontId="17" fillId="0" borderId="1" xfId="6" applyNumberFormat="1" applyFont="1" applyFill="1" applyBorder="1" applyAlignment="1" applyProtection="1">
      <alignment horizontal="right" vertical="center" wrapText="1"/>
      <protection locked="0"/>
    </xf>
    <xf numFmtId="0" fontId="13" fillId="0" borderId="1" xfId="6" applyFont="1" applyBorder="1" applyAlignment="1">
      <alignment horizontal="center" vertical="center" wrapText="1"/>
    </xf>
    <xf numFmtId="0" fontId="12" fillId="0" borderId="0" xfId="6" applyFont="1" applyFill="1" applyBorder="1" applyAlignment="1">
      <alignment horizontal="left"/>
    </xf>
    <xf numFmtId="0" fontId="12" fillId="0" borderId="3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3" fillId="0" borderId="3" xfId="6" applyFont="1" applyBorder="1" applyAlignment="1">
      <alignment horizontal="center" vertical="center" wrapText="1"/>
    </xf>
    <xf numFmtId="0" fontId="13" fillId="0" borderId="2" xfId="6" applyFont="1" applyBorder="1" applyAlignment="1">
      <alignment horizontal="center" vertical="center" wrapText="1"/>
    </xf>
    <xf numFmtId="0" fontId="13" fillId="0" borderId="3" xfId="6" applyFont="1" applyFill="1" applyBorder="1" applyAlignment="1">
      <alignment horizontal="center" vertical="center" wrapText="1"/>
    </xf>
    <xf numFmtId="0" fontId="13" fillId="0" borderId="2" xfId="6" applyFont="1" applyFill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3" fillId="0" borderId="1" xfId="6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DE79C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790575</xdr:rowOff>
    </xdr:from>
    <xdr:to>
      <xdr:col>10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157841</xdr:colOff>
      <xdr:row>5</xdr:row>
      <xdr:rowOff>560295</xdr:rowOff>
    </xdr:from>
    <xdr:to>
      <xdr:col>12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129429</xdr:colOff>
      <xdr:row>5</xdr:row>
      <xdr:rowOff>800660</xdr:rowOff>
    </xdr:from>
    <xdr:to>
      <xdr:col>13</xdr:col>
      <xdr:colOff>880223</xdr:colOff>
      <xdr:row>5</xdr:row>
      <xdr:rowOff>1172692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92654" y="315333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6"/>
  <sheetViews>
    <sheetView tabSelected="1" view="pageBreakPreview" zoomScaleNormal="100" zoomScaleSheetLayoutView="100" workbookViewId="0">
      <selection activeCell="B8" sqref="B8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6" width="15.7109375" style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32.5703125" style="1" customWidth="1"/>
    <col min="16" max="17" width="12.85546875" style="1" customWidth="1"/>
    <col min="18" max="18" width="15.5703125" style="12" customWidth="1"/>
    <col min="19" max="16384" width="7.5703125" style="1"/>
  </cols>
  <sheetData>
    <row r="1" spans="1:18" s="3" customFormat="1" ht="15.75" customHeight="1" x14ac:dyDescent="0.25">
      <c r="A1" s="71" t="s">
        <v>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8"/>
      <c r="M1" s="8"/>
      <c r="N1" s="8"/>
      <c r="O1" s="2"/>
      <c r="P1" s="2"/>
      <c r="Q1" s="2"/>
      <c r="R1" s="11"/>
    </row>
    <row r="2" spans="1:18" s="3" customFormat="1" ht="14.25" customHeight="1" x14ac:dyDescent="0.25">
      <c r="A2" s="70" t="s">
        <v>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"/>
      <c r="M2" s="7"/>
      <c r="N2" s="7"/>
      <c r="O2" s="4"/>
      <c r="P2" s="4"/>
      <c r="Q2" s="4"/>
      <c r="R2" s="11"/>
    </row>
    <row r="3" spans="1:18" s="3" customFormat="1" ht="35.25" customHeight="1" x14ac:dyDescent="0.25">
      <c r="A3" s="72" t="s">
        <v>21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9"/>
      <c r="M3" s="9"/>
      <c r="N3" s="9"/>
      <c r="R3" s="11"/>
    </row>
    <row r="4" spans="1:18" ht="79.5" customHeight="1" x14ac:dyDescent="0.2">
      <c r="A4" s="5"/>
      <c r="B4" s="73" t="s">
        <v>22</v>
      </c>
      <c r="C4" s="73"/>
      <c r="D4" s="73"/>
      <c r="E4" s="73"/>
      <c r="F4" s="73"/>
      <c r="G4" s="73"/>
      <c r="H4" s="73"/>
      <c r="I4" s="73"/>
      <c r="J4" s="73"/>
      <c r="K4" s="73"/>
      <c r="L4" s="10"/>
      <c r="M4" s="10"/>
      <c r="N4" s="10"/>
    </row>
    <row r="5" spans="1:18" ht="40.5" customHeight="1" x14ac:dyDescent="0.2">
      <c r="A5" s="60" t="s">
        <v>0</v>
      </c>
      <c r="B5" s="58" t="s">
        <v>1</v>
      </c>
      <c r="C5" s="74" t="s">
        <v>2</v>
      </c>
      <c r="D5" s="74"/>
      <c r="E5" s="74"/>
      <c r="F5" s="68" t="s">
        <v>29</v>
      </c>
      <c r="G5" s="66" t="s">
        <v>12</v>
      </c>
      <c r="H5" s="58" t="s">
        <v>11</v>
      </c>
      <c r="I5" s="58" t="s">
        <v>30</v>
      </c>
      <c r="J5" s="66" t="s">
        <v>31</v>
      </c>
      <c r="K5" s="58" t="s">
        <v>32</v>
      </c>
      <c r="L5" s="63" t="s">
        <v>19</v>
      </c>
      <c r="M5" s="63"/>
      <c r="N5" s="63"/>
      <c r="O5" s="60" t="s">
        <v>8</v>
      </c>
      <c r="P5" s="64" t="s">
        <v>4</v>
      </c>
      <c r="Q5" s="65"/>
      <c r="R5" s="62"/>
    </row>
    <row r="6" spans="1:18" ht="94.5" customHeight="1" x14ac:dyDescent="0.2">
      <c r="A6" s="61"/>
      <c r="B6" s="58"/>
      <c r="C6" s="18" t="s">
        <v>23</v>
      </c>
      <c r="D6" s="18" t="s">
        <v>24</v>
      </c>
      <c r="E6" s="18" t="s">
        <v>26</v>
      </c>
      <c r="F6" s="69"/>
      <c r="G6" s="67"/>
      <c r="H6" s="58"/>
      <c r="I6" s="58"/>
      <c r="J6" s="67"/>
      <c r="K6" s="58"/>
      <c r="L6" s="18" t="s">
        <v>9</v>
      </c>
      <c r="M6" s="18" t="s">
        <v>10</v>
      </c>
      <c r="N6" s="18" t="s">
        <v>20</v>
      </c>
      <c r="O6" s="61"/>
      <c r="P6" s="64"/>
      <c r="Q6" s="65"/>
      <c r="R6" s="62"/>
    </row>
    <row r="7" spans="1:18" ht="13.5" customHeight="1" x14ac:dyDescent="0.2">
      <c r="A7" s="19">
        <v>1</v>
      </c>
      <c r="B7" s="20">
        <v>2</v>
      </c>
      <c r="C7" s="21">
        <v>3</v>
      </c>
      <c r="D7" s="21">
        <v>4</v>
      </c>
      <c r="E7" s="22">
        <v>5</v>
      </c>
      <c r="F7" s="22">
        <v>6</v>
      </c>
      <c r="G7" s="20">
        <v>7</v>
      </c>
      <c r="H7" s="19">
        <v>8</v>
      </c>
      <c r="I7" s="19">
        <v>9</v>
      </c>
      <c r="J7" s="20">
        <v>10</v>
      </c>
      <c r="K7" s="19">
        <v>11</v>
      </c>
      <c r="L7" s="19">
        <v>12</v>
      </c>
      <c r="M7" s="20">
        <v>13</v>
      </c>
      <c r="N7" s="19">
        <v>14</v>
      </c>
      <c r="O7" s="19">
        <v>15</v>
      </c>
      <c r="P7" s="6">
        <v>16</v>
      </c>
      <c r="Q7" s="13"/>
      <c r="R7" s="13"/>
    </row>
    <row r="8" spans="1:18" ht="63.75" customHeight="1" x14ac:dyDescent="0.2">
      <c r="A8" s="36">
        <v>1</v>
      </c>
      <c r="B8" s="50" t="s">
        <v>34</v>
      </c>
      <c r="C8" s="37">
        <v>7745</v>
      </c>
      <c r="D8" s="37">
        <v>8175</v>
      </c>
      <c r="E8" s="37">
        <v>8700</v>
      </c>
      <c r="F8" s="37">
        <v>12700</v>
      </c>
      <c r="G8" s="24" t="s">
        <v>16</v>
      </c>
      <c r="H8" s="25">
        <v>25</v>
      </c>
      <c r="I8" s="26">
        <v>3</v>
      </c>
      <c r="J8" s="23">
        <f>C8</f>
        <v>7745</v>
      </c>
      <c r="K8" s="23">
        <f>J8*H8</f>
        <v>193625</v>
      </c>
      <c r="L8" s="23">
        <f>ROUND((AVERAGE(C8:E8)),2)</f>
        <v>8206.67</v>
      </c>
      <c r="M8" s="23">
        <f>ROUND(_xlfn.STDEV.S(C8:E8),2)</f>
        <v>478.29</v>
      </c>
      <c r="N8" s="38">
        <f>ROUND(M8/L8,2)</f>
        <v>0.06</v>
      </c>
      <c r="O8" s="49" t="s">
        <v>33</v>
      </c>
      <c r="P8" s="39">
        <v>310</v>
      </c>
      <c r="Q8" s="40"/>
      <c r="R8" s="40"/>
    </row>
    <row r="9" spans="1:18" ht="21.75" customHeight="1" x14ac:dyDescent="0.2">
      <c r="A9" s="41"/>
      <c r="B9" s="27" t="s">
        <v>13</v>
      </c>
      <c r="C9" s="28">
        <f>C8*25</f>
        <v>193625</v>
      </c>
      <c r="D9" s="28">
        <f>D8*25</f>
        <v>204375</v>
      </c>
      <c r="E9" s="28">
        <f>E8*25</f>
        <v>217500</v>
      </c>
      <c r="F9" s="28"/>
      <c r="G9" s="29"/>
      <c r="H9" s="30"/>
      <c r="I9" s="31"/>
      <c r="J9" s="32"/>
      <c r="K9" s="32">
        <f>SUM(K8:K8)</f>
        <v>193625</v>
      </c>
      <c r="L9" s="42"/>
      <c r="M9" s="42"/>
      <c r="N9" s="43"/>
      <c r="O9" s="44"/>
      <c r="P9" s="44"/>
      <c r="Q9" s="45"/>
      <c r="R9" s="45"/>
    </row>
    <row r="10" spans="1:18" ht="17.25" customHeight="1" x14ac:dyDescent="0.2">
      <c r="A10" s="57" t="s">
        <v>5</v>
      </c>
      <c r="B10" s="57"/>
      <c r="C10" s="57"/>
      <c r="D10" s="57"/>
      <c r="E10" s="57"/>
      <c r="F10" s="57"/>
      <c r="G10" s="57"/>
      <c r="H10" s="57"/>
      <c r="I10" s="57"/>
      <c r="J10" s="57"/>
      <c r="K10" s="46">
        <f xml:space="preserve"> K9</f>
        <v>193625</v>
      </c>
      <c r="L10" s="47"/>
      <c r="M10" s="47"/>
      <c r="N10" s="47"/>
      <c r="O10" s="48"/>
      <c r="P10" s="48"/>
      <c r="Q10" s="35"/>
      <c r="R10" s="35"/>
    </row>
    <row r="11" spans="1:18" ht="18.75" customHeight="1" x14ac:dyDescent="0.2">
      <c r="A11" s="59" t="s">
        <v>25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</row>
    <row r="12" spans="1:18" ht="6.75" customHeight="1" x14ac:dyDescent="0.2">
      <c r="A12" s="33"/>
      <c r="B12" s="33"/>
      <c r="C12" s="33"/>
      <c r="D12" s="33"/>
      <c r="E12" s="33"/>
      <c r="F12" s="33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5"/>
    </row>
    <row r="13" spans="1:18" x14ac:dyDescent="0.2">
      <c r="A13" s="53" t="s">
        <v>3</v>
      </c>
      <c r="B13" s="53"/>
      <c r="C13" s="56" t="s">
        <v>18</v>
      </c>
      <c r="D13" s="56"/>
      <c r="E13" s="56"/>
      <c r="F13" s="52"/>
      <c r="G13" s="16"/>
      <c r="H13" s="53" t="s">
        <v>14</v>
      </c>
      <c r="I13" s="53"/>
      <c r="J13" s="53"/>
      <c r="K13" s="53"/>
      <c r="L13" s="53" t="s">
        <v>17</v>
      </c>
      <c r="M13" s="53"/>
      <c r="N13" s="14"/>
      <c r="O13" s="14"/>
      <c r="P13" s="14"/>
      <c r="Q13" s="14"/>
      <c r="R13" s="15"/>
    </row>
    <row r="14" spans="1:18" x14ac:dyDescent="0.2">
      <c r="A14" s="17"/>
      <c r="B14" s="17"/>
      <c r="C14" s="16"/>
      <c r="D14" s="16"/>
      <c r="E14" s="16"/>
      <c r="F14" s="51"/>
      <c r="G14" s="16"/>
      <c r="H14" s="17"/>
      <c r="I14" s="17"/>
      <c r="J14" s="17"/>
      <c r="K14" s="17"/>
      <c r="L14" s="17"/>
      <c r="M14" s="17"/>
      <c r="N14" s="14"/>
      <c r="O14" s="14"/>
      <c r="P14" s="14"/>
      <c r="Q14" s="14"/>
      <c r="R14" s="15"/>
    </row>
    <row r="15" spans="1:18" x14ac:dyDescent="0.2">
      <c r="A15" s="53" t="s">
        <v>15</v>
      </c>
      <c r="B15" s="53"/>
      <c r="C15" s="54" t="s">
        <v>27</v>
      </c>
      <c r="D15" s="54"/>
      <c r="E15" s="54"/>
      <c r="F15" s="51"/>
      <c r="G15" s="16"/>
      <c r="H15" s="53" t="s">
        <v>14</v>
      </c>
      <c r="I15" s="53"/>
      <c r="J15" s="53"/>
      <c r="K15" s="53"/>
      <c r="L15" s="53" t="s">
        <v>28</v>
      </c>
      <c r="M15" s="53"/>
    </row>
    <row r="16" spans="1:18" ht="35.25" customHeight="1" x14ac:dyDescent="0.2">
      <c r="B16" s="53"/>
      <c r="C16" s="53"/>
      <c r="D16" s="54"/>
      <c r="E16" s="54"/>
      <c r="F16" s="54"/>
      <c r="G16" s="54"/>
      <c r="H16" s="16"/>
      <c r="I16" s="53"/>
      <c r="J16" s="53"/>
      <c r="K16" s="53"/>
      <c r="L16" s="53"/>
      <c r="M16" s="55"/>
      <c r="N16" s="53"/>
    </row>
  </sheetData>
  <sheetProtection formatCells="0" insertRows="0" deleteRows="0"/>
  <mergeCells count="32">
    <mergeCell ref="A2:K2"/>
    <mergeCell ref="A1:K1"/>
    <mergeCell ref="A3:K3"/>
    <mergeCell ref="B4:K4"/>
    <mergeCell ref="A5:A6"/>
    <mergeCell ref="B5:B6"/>
    <mergeCell ref="C5:E5"/>
    <mergeCell ref="H5:H6"/>
    <mergeCell ref="I5:I6"/>
    <mergeCell ref="J5:J6"/>
    <mergeCell ref="A10:J10"/>
    <mergeCell ref="C15:E15"/>
    <mergeCell ref="K5:K6"/>
    <mergeCell ref="A11:R11"/>
    <mergeCell ref="A13:B13"/>
    <mergeCell ref="A15:B15"/>
    <mergeCell ref="O5:O6"/>
    <mergeCell ref="R5:R6"/>
    <mergeCell ref="L5:N5"/>
    <mergeCell ref="P5:P6"/>
    <mergeCell ref="Q5:Q6"/>
    <mergeCell ref="G5:G6"/>
    <mergeCell ref="F5:F6"/>
    <mergeCell ref="B16:C16"/>
    <mergeCell ref="D16:G16"/>
    <mergeCell ref="I16:L16"/>
    <mergeCell ref="M16:N16"/>
    <mergeCell ref="C13:E13"/>
    <mergeCell ref="H13:K13"/>
    <mergeCell ref="L13:M13"/>
    <mergeCell ref="H15:K15"/>
    <mergeCell ref="L15:M15"/>
  </mergeCells>
  <conditionalFormatting sqref="N8:N9">
    <cfRule type="cellIs" dxfId="0" priority="4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Яценко Николай Константинович</cp:lastModifiedBy>
  <cp:lastPrinted>2022-09-14T13:00:46Z</cp:lastPrinted>
  <dcterms:created xsi:type="dcterms:W3CDTF">2016-05-13T09:47:52Z</dcterms:created>
  <dcterms:modified xsi:type="dcterms:W3CDTF">2026-02-26T08:04:47Z</dcterms:modified>
</cp:coreProperties>
</file>