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АХО\ЗАКУПКИ с 2020 2021 2022\Закупки АХО 2026\Белоусова\Коллегам бытовая техника на 8,9\Лутовинову\"/>
    </mc:Choice>
  </mc:AlternateContent>
  <xr:revisionPtr revIDLastSave="0" documentId="13_ncr:1_{CC6F6CAC-6BF9-42C0-83EE-1744D79FCB8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сл.зап)'!$A$2:$P$20</definedName>
  </definedNames>
  <calcPr calcId="191029"/>
</workbook>
</file>

<file path=xl/calcChain.xml><?xml version="1.0" encoding="utf-8"?>
<calcChain xmlns="http://schemas.openxmlformats.org/spreadsheetml/2006/main">
  <c r="L9" i="4" l="1"/>
  <c r="L10" i="4"/>
  <c r="M12" i="4" l="1"/>
  <c r="L14" i="4"/>
  <c r="L13" i="4"/>
  <c r="L12" i="4"/>
  <c r="J9" i="4"/>
  <c r="K9" i="4" s="1"/>
  <c r="N12" i="4" l="1"/>
  <c r="L11" i="4" l="1"/>
  <c r="J12" i="4"/>
  <c r="K12" i="4" s="1"/>
  <c r="J10" i="4" l="1"/>
  <c r="K10" i="4" s="1"/>
  <c r="J13" i="4" l="1"/>
  <c r="K13" i="4" s="1"/>
  <c r="J11" i="4" l="1"/>
  <c r="K11" i="4" s="1"/>
  <c r="J14" i="4" l="1"/>
  <c r="K14" i="4" s="1"/>
  <c r="K15" i="4" l="1"/>
</calcChain>
</file>

<file path=xl/sharedStrings.xml><?xml version="1.0" encoding="utf-8"?>
<sst xmlns="http://schemas.openxmlformats.org/spreadsheetml/2006/main" count="67" uniqueCount="48">
  <si>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</si>
  <si>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</si>
  <si>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</si>
  <si>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</si>
  <si>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</si>
  <si>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</si>
  <si>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</si>
  <si>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</si>
  <si>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</si>
  <si>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</si>
  <si>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</si>
  <si>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</si>
  <si>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</si>
  <si>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</si>
  <si>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_____________________________</t>
  </si>
  <si>
    <t xml:space="preserve"> ПРОВЕРИЛ</t>
  </si>
  <si>
    <t>Специалист 1-й категории АХО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</si>
  <si>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</si>
  <si>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</si>
  <si>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шт</t>
  </si>
  <si>
    <t>Информация из сети "Интернет" №1</t>
  </si>
  <si>
    <t>Информация из сети "Интернет" №2</t>
  </si>
  <si>
    <t>Информация из сети "Интернет" №3</t>
  </si>
  <si>
    <t>Начальник  АХО</t>
  </si>
  <si>
    <t>с осуществлением сбора и анализа общедоступной ценовой информации
на поставку бытовой техники</t>
  </si>
  <si>
    <t>Холодильник бытовой тип 5</t>
  </si>
  <si>
    <t>Печь микроволновая тип 1</t>
  </si>
  <si>
    <t>27.51.11.110/27.51.11.110-00000010/27.51.11.110-005</t>
  </si>
  <si>
    <t xml:space="preserve">27.51.27.000/27.51.27.000-00000038/27.51.27.000-001 </t>
  </si>
  <si>
    <t xml:space="preserve">27.51.24.120/27.51.24.120-002 </t>
  </si>
  <si>
    <t xml:space="preserve">27.51.24.110/27.51.24.110-00000001/27.51.24.110-001 </t>
  </si>
  <si>
    <t xml:space="preserve"> -</t>
  </si>
  <si>
    <r>
      <t xml:space="preserve">V - коэф-нт вариации 
</t>
    </r>
    <r>
      <rPr>
        <b/>
        <i/>
        <sz val="10"/>
        <rFont val="Times New Roman"/>
        <family val="1"/>
        <charset val="204"/>
      </rPr>
      <t>(не должен превышать 33%)</t>
    </r>
  </si>
  <si>
    <t>В.С. Белоусова</t>
  </si>
  <si>
    <t>Холодильник бытовой тип 3</t>
  </si>
  <si>
    <t>Электрочайник бытовой тип 1</t>
  </si>
  <si>
    <t>Кофемашина тип 2</t>
  </si>
  <si>
    <t>27.51.11.110/27.51.11.110-00000008/27.51.11.110-003</t>
  </si>
  <si>
    <t>Тостер</t>
  </si>
  <si>
    <t>27.51.24.190</t>
  </si>
  <si>
    <t>ОКПД2 /КТРУ/ ККН</t>
  </si>
  <si>
    <t>-</t>
  </si>
  <si>
    <t>3</t>
  </si>
  <si>
    <t>7</t>
  </si>
  <si>
    <t>8</t>
  </si>
  <si>
    <t>Е.П. Коваленко</t>
  </si>
  <si>
    <t>Иформация из реестра товаров для обеспечения нужд                         Санкт-Петербурга на 2 квартал 2026 года</t>
  </si>
  <si>
    <t>Цена договора (контракта):  299 321 (Двести девяносто девять тысяч триста двадцать один рубль) 53 копейки, в том числе НДС 22% - 53 976 рублей 01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</si>
</sst>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6" applyFont="1"/>
    <xf numFmtId="0" fontId="6" fillId="0" borderId="0" xfId="6" applyFont="1" applyAlignment="1">
      <alignment vertical="center" wrapText="1"/>
    </xf>
    <xf numFmtId="0" fontId="7" fillId="0" borderId="0" xfId="6" applyFont="1"/>
    <xf numFmtId="0" fontId="8" fillId="0" borderId="0" xfId="6" applyFont="1" applyAlignment="1">
      <alignment vertical="center" wrapText="1"/>
    </xf>
    <xf numFmtId="0" fontId="7" fillId="0" borderId="0" xfId="6" applyFont="1" applyBorder="1"/>
    <xf numFmtId="0" fontId="4" fillId="0" borderId="0" xfId="6" applyFont="1" applyBorder="1"/>
    <xf numFmtId="0" fontId="4" fillId="0" borderId="0" xfId="6" applyFont="1" applyFill="1"/>
    <xf numFmtId="0" fontId="9" fillId="0" borderId="0" xfId="6" applyFont="1" applyFill="1"/>
    <xf numFmtId="165" fontId="9" fillId="0" borderId="2" xfId="0" applyNumberFormat="1" applyFont="1" applyFill="1" applyBorder="1" applyAlignment="1">
      <alignment horizontal="center" vertical="center"/>
    </xf>
    <xf numFmtId="4" fontId="9" fillId="0" borderId="1" xfId="6" applyNumberFormat="1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top" wrapText="1"/>
    </xf>
    <xf numFmtId="0" fontId="9" fillId="0" borderId="1" xfId="6" applyFont="1" applyFill="1" applyBorder="1" applyAlignment="1">
      <alignment horizontal="center" vertical="center" wrapText="1"/>
    </xf>
    <xf numFmtId="0" fontId="12" fillId="0" borderId="0" xfId="6" applyFont="1" applyFill="1" applyBorder="1" applyAlignment="1">
      <alignment horizontal="center" vertical="center"/>
    </xf>
    <xf numFmtId="4" fontId="9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9" fillId="0" borderId="4" xfId="6" applyNumberFormat="1" applyFont="1" applyFill="1" applyBorder="1" applyAlignment="1" applyProtection="1">
      <alignment horizontal="center" vertical="center" wrapText="1"/>
      <protection locked="0"/>
    </xf>
    <xf numFmtId="10" fontId="9" fillId="0" borderId="1" xfId="6" applyNumberFormat="1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4" fontId="10" fillId="0" borderId="1" xfId="6" applyNumberFormat="1" applyFont="1" applyFill="1" applyBorder="1" applyAlignment="1">
      <alignment horizontal="center" vertical="center" wrapText="1"/>
    </xf>
    <xf numFmtId="0" fontId="9" fillId="0" borderId="1" xfId="6" applyFont="1" applyFill="1" applyBorder="1"/>
    <xf numFmtId="0" fontId="9" fillId="0" borderId="0" xfId="6" applyFont="1" applyFill="1" applyBorder="1"/>
    <xf numFmtId="0" fontId="9" fillId="0" borderId="0" xfId="6" applyFont="1" applyFill="1" applyAlignment="1">
      <alignment horizontal="left"/>
    </xf>
    <xf numFmtId="0" fontId="9" fillId="0" borderId="0" xfId="6" applyFont="1" applyFill="1" applyAlignment="1">
      <alignment horizontal="center"/>
    </xf>
    <xf numFmtId="49" fontId="9" fillId="0" borderId="1" xfId="6" applyNumberFormat="1" applyFont="1" applyFill="1" applyBorder="1" applyAlignment="1">
      <alignment horizontal="center" vertical="center" wrapText="1"/>
    </xf>
    <xf numFmtId="4" fontId="9" fillId="0" borderId="4" xfId="6" applyNumberFormat="1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/>
    </xf>
    <xf numFmtId="0" fontId="10" fillId="0" borderId="0" xfId="6" applyFont="1" applyFill="1" applyAlignment="1">
      <alignment horizontal="center"/>
    </xf>
    <xf numFmtId="0" fontId="10" fillId="0" borderId="0" xfId="6" applyFont="1" applyFill="1" applyAlignment="1">
      <alignment horizontal="center"/>
    </xf>
    <xf numFmtId="0" fontId="9" fillId="0" borderId="0" xfId="6" applyFont="1" applyFill="1" applyAlignment="1">
      <alignment horizontal="center"/>
    </xf>
    <xf numFmtId="4" fontId="10" fillId="0" borderId="1" xfId="6" applyNumberFormat="1" applyFont="1" applyFill="1" applyBorder="1" applyAlignment="1" applyProtection="1">
      <alignment horizontal="right" vertical="center" wrapText="1"/>
      <protection locked="0"/>
    </xf>
    <xf numFmtId="0" fontId="10" fillId="0" borderId="1" xfId="6" applyFont="1" applyFill="1" applyBorder="1" applyAlignment="1">
      <alignment horizontal="center" vertical="center" wrapText="1"/>
    </xf>
    <xf numFmtId="0" fontId="9" fillId="0" borderId="0" xfId="6" applyFont="1" applyFill="1" applyBorder="1" applyAlignment="1">
      <alignment horizontal="left"/>
    </xf>
    <xf numFmtId="0" fontId="10" fillId="0" borderId="3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/>
    </xf>
    <xf numFmtId="0" fontId="10" fillId="0" borderId="5" xfId="6" applyFont="1" applyFill="1" applyBorder="1" applyAlignment="1">
      <alignment horizontal="center" vertical="center" wrapText="1"/>
    </xf>
    <xf numFmtId="0" fontId="6" fillId="0" borderId="0" xfId="6" applyFont="1" applyAlignment="1">
      <alignment horizontal="center" vertical="center" wrapText="1"/>
    </xf>
    <xf numFmtId="0" fontId="8" fillId="0" borderId="0" xfId="6" applyFont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4" fillId="0" borderId="6" xfId="6" applyFont="1" applyBorder="1" applyAlignment="1">
      <alignment horizontal="left" vertical="top" wrapText="1"/>
    </xf>
    <xf numFmtId="0" fontId="10" fillId="0" borderId="3" xfId="6" applyFont="1" applyFill="1" applyBorder="1" applyAlignment="1">
      <alignment horizontal="center" vertical="top" wrapText="1"/>
    </xf>
    <xf numFmtId="0" fontId="10" fillId="0" borderId="2" xfId="6" applyFont="1" applyFill="1" applyBorder="1" applyAlignment="1">
      <alignment horizontal="center" vertical="top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</xdr:row>
      <xdr:rowOff>790575</xdr:rowOff>
    </xdr:from>
    <xdr:to>
      <xdr:col>10</xdr:col>
      <xdr:colOff>0</xdr:colOff>
      <xdr:row>6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157841</xdr:colOff>
      <xdr:row>6</xdr:row>
      <xdr:rowOff>560295</xdr:rowOff>
    </xdr:from>
    <xdr:to>
      <xdr:col>12</xdr:col>
      <xdr:colOff>762000</xdr:colOff>
      <xdr:row>6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100854</xdr:colOff>
      <xdr:row>6</xdr:row>
      <xdr:rowOff>829235</xdr:rowOff>
    </xdr:from>
    <xdr:to>
      <xdr:col>13</xdr:col>
      <xdr:colOff>851648</xdr:colOff>
      <xdr:row>7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1"/>
  <sheetViews>
    <sheetView tabSelected="1" view="pageBreakPreview" zoomScaleNormal="100" zoomScaleSheetLayoutView="100" workbookViewId="0">
      <selection activeCell="P8" sqref="P8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6" width="15.7109375" style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29.28515625" style="1" customWidth="1"/>
    <col min="16" max="17" width="12.85546875" style="1" customWidth="1"/>
    <col min="18" max="18" width="15.5703125" style="6" customWidth="1"/>
    <col min="19" max="16384" width="7.5703125" style="1"/>
  </cols>
  <sheetData>
    <row r="1" spans="1:18" x14ac:dyDescent="0.2">
      <c r="O1" s="8"/>
      <c r="P1" s="7"/>
    </row>
    <row r="2" spans="1:18" s="3" customFormat="1" ht="15.75" customHeight="1" x14ac:dyDescent="0.25">
      <c r="A2" s="38" t="s">
        <v>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2"/>
      <c r="R2" s="5"/>
    </row>
    <row r="3" spans="1:18" s="3" customFormat="1" ht="14.25" customHeight="1" x14ac:dyDescent="0.25">
      <c r="A3" s="39" t="s">
        <v>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"/>
      <c r="R3" s="5"/>
    </row>
    <row r="4" spans="1:18" s="3" customFormat="1" ht="29.25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R4" s="5"/>
    </row>
    <row r="5" spans="1:18" ht="60" customHeight="1" x14ac:dyDescent="0.2">
      <c r="A5" s="41" t="s">
        <v>6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</row>
    <row r="6" spans="1:18" ht="40.5" customHeight="1" x14ac:dyDescent="0.2">
      <c r="A6" s="33" t="s">
        <v>0</v>
      </c>
      <c r="B6" s="31" t="s">
        <v>1</v>
      </c>
      <c r="C6" s="31" t="s">
        <v>2</v>
      </c>
      <c r="D6" s="31"/>
      <c r="E6" s="31"/>
      <c r="F6" s="42" t="s">
        <v>46</v>
      </c>
      <c r="G6" s="33" t="s">
        <v>13</v>
      </c>
      <c r="H6" s="31" t="s">
        <v>12</v>
      </c>
      <c r="I6" s="31" t="s">
        <v>3</v>
      </c>
      <c r="J6" s="33" t="s">
        <v>17</v>
      </c>
      <c r="K6" s="31" t="s">
        <v>18</v>
      </c>
      <c r="L6" s="31" t="s">
        <v>9</v>
      </c>
      <c r="M6" s="31"/>
      <c r="N6" s="31"/>
      <c r="O6" s="33" t="s">
        <v>40</v>
      </c>
      <c r="P6" s="36" t="s">
        <v>5</v>
      </c>
      <c r="Q6" s="37"/>
      <c r="R6" s="35"/>
    </row>
    <row r="7" spans="1:18" ht="170.25" customHeight="1" x14ac:dyDescent="0.2">
      <c r="A7" s="34"/>
      <c r="B7" s="31"/>
      <c r="C7" s="12" t="s">
        <v>20</v>
      </c>
      <c r="D7" s="12" t="s">
        <v>21</v>
      </c>
      <c r="E7" s="12" t="s">
        <v>22</v>
      </c>
      <c r="F7" s="43"/>
      <c r="G7" s="34"/>
      <c r="H7" s="31"/>
      <c r="I7" s="31"/>
      <c r="J7" s="34"/>
      <c r="K7" s="31"/>
      <c r="L7" s="12" t="s">
        <v>10</v>
      </c>
      <c r="M7" s="12" t="s">
        <v>11</v>
      </c>
      <c r="N7" s="12" t="s">
        <v>32</v>
      </c>
      <c r="O7" s="34"/>
      <c r="P7" s="36"/>
      <c r="Q7" s="37"/>
      <c r="R7" s="35"/>
    </row>
    <row r="8" spans="1:18" ht="15.75" customHeight="1" x14ac:dyDescent="0.2">
      <c r="A8" s="13">
        <v>1</v>
      </c>
      <c r="B8" s="11">
        <v>2</v>
      </c>
      <c r="C8" s="13">
        <v>3</v>
      </c>
      <c r="D8" s="13">
        <v>4</v>
      </c>
      <c r="E8" s="11">
        <v>5</v>
      </c>
      <c r="F8" s="11">
        <v>6</v>
      </c>
      <c r="G8" s="11">
        <v>7</v>
      </c>
      <c r="H8" s="13">
        <v>8</v>
      </c>
      <c r="I8" s="13">
        <v>9</v>
      </c>
      <c r="J8" s="11">
        <v>10</v>
      </c>
      <c r="K8" s="13">
        <v>11</v>
      </c>
      <c r="L8" s="13">
        <v>12</v>
      </c>
      <c r="M8" s="11">
        <v>13</v>
      </c>
      <c r="N8" s="13">
        <v>14</v>
      </c>
      <c r="O8" s="13">
        <v>15</v>
      </c>
      <c r="P8" s="13">
        <v>16</v>
      </c>
      <c r="Q8" s="14"/>
      <c r="R8" s="14"/>
    </row>
    <row r="9" spans="1:18" ht="31.5" customHeight="1" x14ac:dyDescent="0.2">
      <c r="A9" s="11">
        <v>1</v>
      </c>
      <c r="B9" s="11" t="s">
        <v>25</v>
      </c>
      <c r="C9" s="15" t="s">
        <v>31</v>
      </c>
      <c r="D9" s="15" t="s">
        <v>31</v>
      </c>
      <c r="E9" s="15" t="s">
        <v>31</v>
      </c>
      <c r="F9" s="15">
        <v>21414.639999999999</v>
      </c>
      <c r="G9" s="11" t="s">
        <v>19</v>
      </c>
      <c r="H9" s="24" t="s">
        <v>42</v>
      </c>
      <c r="I9" s="13">
        <v>1</v>
      </c>
      <c r="J9" s="10">
        <f>F9</f>
        <v>21414.639999999999</v>
      </c>
      <c r="K9" s="10">
        <f xml:space="preserve"> J9*H9</f>
        <v>64243.92</v>
      </c>
      <c r="L9" s="9">
        <f>F9</f>
        <v>21414.639999999999</v>
      </c>
      <c r="M9" s="9">
        <v>0</v>
      </c>
      <c r="N9" s="17">
        <v>0</v>
      </c>
      <c r="O9" s="10" t="s">
        <v>27</v>
      </c>
      <c r="P9" s="18">
        <v>310</v>
      </c>
      <c r="Q9" s="14"/>
      <c r="R9" s="14"/>
    </row>
    <row r="10" spans="1:18" ht="31.5" customHeight="1" x14ac:dyDescent="0.2">
      <c r="A10" s="11">
        <v>2</v>
      </c>
      <c r="B10" s="11" t="s">
        <v>34</v>
      </c>
      <c r="C10" s="15" t="s">
        <v>31</v>
      </c>
      <c r="D10" s="15" t="s">
        <v>31</v>
      </c>
      <c r="E10" s="15" t="s">
        <v>31</v>
      </c>
      <c r="F10" s="16">
        <v>41410</v>
      </c>
      <c r="G10" s="11" t="s">
        <v>19</v>
      </c>
      <c r="H10" s="24">
        <v>3</v>
      </c>
      <c r="I10" s="13">
        <v>1</v>
      </c>
      <c r="J10" s="10">
        <f>F10</f>
        <v>41410</v>
      </c>
      <c r="K10" s="10">
        <f t="shared" ref="K10:K14" si="0" xml:space="preserve"> J10*H10</f>
        <v>124230</v>
      </c>
      <c r="L10" s="9">
        <f>F10</f>
        <v>41410</v>
      </c>
      <c r="M10" s="9">
        <v>0</v>
      </c>
      <c r="N10" s="17">
        <v>0</v>
      </c>
      <c r="O10" s="10" t="s">
        <v>37</v>
      </c>
      <c r="P10" s="18">
        <v>310</v>
      </c>
      <c r="Q10" s="14"/>
      <c r="R10" s="14"/>
    </row>
    <row r="11" spans="1:18" ht="33.75" customHeight="1" x14ac:dyDescent="0.2">
      <c r="A11" s="11">
        <v>3</v>
      </c>
      <c r="B11" s="11" t="s">
        <v>26</v>
      </c>
      <c r="C11" s="15" t="s">
        <v>31</v>
      </c>
      <c r="D11" s="15" t="s">
        <v>31</v>
      </c>
      <c r="E11" s="15" t="s">
        <v>31</v>
      </c>
      <c r="F11" s="25">
        <v>5699.21</v>
      </c>
      <c r="G11" s="11" t="s">
        <v>19</v>
      </c>
      <c r="H11" s="24" t="s">
        <v>43</v>
      </c>
      <c r="I11" s="13">
        <v>1</v>
      </c>
      <c r="J11" s="10">
        <f>F11</f>
        <v>5699.21</v>
      </c>
      <c r="K11" s="10">
        <f t="shared" si="0"/>
        <v>39894.47</v>
      </c>
      <c r="L11" s="9">
        <f>F11</f>
        <v>5699.21</v>
      </c>
      <c r="M11" s="9">
        <v>0</v>
      </c>
      <c r="N11" s="17">
        <v>0</v>
      </c>
      <c r="O11" s="11" t="s">
        <v>28</v>
      </c>
      <c r="P11" s="13">
        <v>310</v>
      </c>
      <c r="Q11" s="14"/>
      <c r="R11" s="14"/>
    </row>
    <row r="12" spans="1:18" ht="33.75" customHeight="1" x14ac:dyDescent="0.2">
      <c r="A12" s="11">
        <v>4</v>
      </c>
      <c r="B12" s="11" t="s">
        <v>38</v>
      </c>
      <c r="C12" s="15">
        <v>2099</v>
      </c>
      <c r="D12" s="15">
        <v>2579</v>
      </c>
      <c r="E12" s="15">
        <v>3299</v>
      </c>
      <c r="F12" s="25" t="s">
        <v>41</v>
      </c>
      <c r="G12" s="11" t="s">
        <v>19</v>
      </c>
      <c r="H12" s="24">
        <v>3</v>
      </c>
      <c r="I12" s="13">
        <v>3</v>
      </c>
      <c r="J12" s="10">
        <f>C12</f>
        <v>2099</v>
      </c>
      <c r="K12" s="10">
        <f t="shared" si="0"/>
        <v>6297</v>
      </c>
      <c r="L12" s="9">
        <f>ROUND((AVERAGE(C12:E12)),2)</f>
        <v>2659</v>
      </c>
      <c r="M12" s="9">
        <f>ROUND(_xlfn.STDEV.S(C12:E12),2)</f>
        <v>603.99</v>
      </c>
      <c r="N12" s="17">
        <f>M12/L12</f>
        <v>0.22714930424971794</v>
      </c>
      <c r="O12" s="11" t="s">
        <v>39</v>
      </c>
      <c r="P12" s="13">
        <v>310</v>
      </c>
      <c r="Q12" s="14"/>
      <c r="R12" s="14"/>
    </row>
    <row r="13" spans="1:18" ht="42.75" customHeight="1" x14ac:dyDescent="0.2">
      <c r="A13" s="11">
        <v>5</v>
      </c>
      <c r="B13" s="11" t="s">
        <v>35</v>
      </c>
      <c r="C13" s="15" t="s">
        <v>31</v>
      </c>
      <c r="D13" s="15" t="s">
        <v>31</v>
      </c>
      <c r="E13" s="15" t="s">
        <v>31</v>
      </c>
      <c r="F13" s="15">
        <v>1052.3499999999999</v>
      </c>
      <c r="G13" s="11" t="s">
        <v>19</v>
      </c>
      <c r="H13" s="24" t="s">
        <v>44</v>
      </c>
      <c r="I13" s="13">
        <v>1</v>
      </c>
      <c r="J13" s="10">
        <f>F13</f>
        <v>1052.3499999999999</v>
      </c>
      <c r="K13" s="10">
        <f t="shared" si="0"/>
        <v>8418.7999999999993</v>
      </c>
      <c r="L13" s="9">
        <f>ROUND((AVERAGE(C13:F13)),2)</f>
        <v>1052.3499999999999</v>
      </c>
      <c r="M13" s="9">
        <v>0</v>
      </c>
      <c r="N13" s="17">
        <v>0</v>
      </c>
      <c r="O13" s="10" t="s">
        <v>30</v>
      </c>
      <c r="P13" s="13">
        <v>310</v>
      </c>
      <c r="Q13" s="14"/>
      <c r="R13" s="14"/>
    </row>
    <row r="14" spans="1:18" ht="60" customHeight="1" x14ac:dyDescent="0.2">
      <c r="A14" s="11">
        <v>6</v>
      </c>
      <c r="B14" s="11" t="s">
        <v>36</v>
      </c>
      <c r="C14" s="15" t="s">
        <v>31</v>
      </c>
      <c r="D14" s="15" t="s">
        <v>31</v>
      </c>
      <c r="E14" s="15" t="s">
        <v>31</v>
      </c>
      <c r="F14" s="15">
        <v>56237.34</v>
      </c>
      <c r="G14" s="11" t="s">
        <v>19</v>
      </c>
      <c r="H14" s="24">
        <v>1</v>
      </c>
      <c r="I14" s="13">
        <v>1</v>
      </c>
      <c r="J14" s="10">
        <f>F14</f>
        <v>56237.34</v>
      </c>
      <c r="K14" s="10">
        <f t="shared" si="0"/>
        <v>56237.34</v>
      </c>
      <c r="L14" s="9">
        <f>ROUND((AVERAGE(C14:F14)),2)</f>
        <v>56237.34</v>
      </c>
      <c r="M14" s="9">
        <v>0</v>
      </c>
      <c r="N14" s="17">
        <v>0</v>
      </c>
      <c r="O14" s="10" t="s">
        <v>29</v>
      </c>
      <c r="P14" s="18">
        <v>310</v>
      </c>
      <c r="Q14" s="14"/>
      <c r="R14" s="14"/>
    </row>
    <row r="15" spans="1:18" ht="17.25" customHeight="1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19">
        <f>SUM(K9:K14)</f>
        <v>299321.52999999997</v>
      </c>
      <c r="L15" s="9"/>
      <c r="M15" s="9"/>
      <c r="N15" s="17"/>
      <c r="O15" s="20"/>
      <c r="P15" s="20"/>
      <c r="Q15" s="21"/>
      <c r="R15" s="21"/>
    </row>
    <row r="16" spans="1:18" ht="18.75" customHeight="1" x14ac:dyDescent="0.2">
      <c r="A16" s="32" t="s">
        <v>47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ht="6.75" customHeight="1" x14ac:dyDescent="0.2">
      <c r="A17" s="22"/>
      <c r="B17" s="22"/>
      <c r="C17" s="22"/>
      <c r="D17" s="22"/>
      <c r="E17" s="22"/>
      <c r="F17" s="22"/>
      <c r="G17" s="22"/>
      <c r="H17" s="8"/>
      <c r="I17" s="8"/>
      <c r="J17" s="8"/>
      <c r="K17" s="8"/>
      <c r="L17" s="8"/>
      <c r="M17" s="8"/>
      <c r="N17" s="8"/>
      <c r="O17" s="8"/>
      <c r="P17" s="8"/>
      <c r="Q17" s="8"/>
      <c r="R17" s="21"/>
    </row>
    <row r="18" spans="1:18" x14ac:dyDescent="0.2">
      <c r="A18" s="28" t="s">
        <v>4</v>
      </c>
      <c r="B18" s="28"/>
      <c r="C18" s="29" t="s">
        <v>16</v>
      </c>
      <c r="D18" s="29"/>
      <c r="E18" s="29"/>
      <c r="F18" s="26"/>
      <c r="G18" s="26"/>
      <c r="H18" s="28" t="s">
        <v>14</v>
      </c>
      <c r="I18" s="28"/>
      <c r="J18" s="28"/>
      <c r="K18" s="28"/>
      <c r="L18" s="28" t="s">
        <v>33</v>
      </c>
      <c r="M18" s="28"/>
      <c r="N18" s="8"/>
      <c r="O18" s="8"/>
      <c r="P18" s="8"/>
      <c r="Q18" s="8"/>
      <c r="R18" s="21"/>
    </row>
    <row r="19" spans="1:18" x14ac:dyDescent="0.2">
      <c r="A19" s="27"/>
      <c r="B19" s="27"/>
      <c r="C19" s="26"/>
      <c r="D19" s="26"/>
      <c r="E19" s="26"/>
      <c r="F19" s="26"/>
      <c r="G19" s="26"/>
      <c r="H19" s="27"/>
      <c r="I19" s="27"/>
      <c r="J19" s="27"/>
      <c r="K19" s="27"/>
      <c r="L19" s="27"/>
      <c r="M19" s="27"/>
      <c r="N19" s="8"/>
      <c r="O19" s="8"/>
      <c r="P19" s="8"/>
      <c r="Q19" s="8"/>
      <c r="R19" s="21"/>
    </row>
    <row r="20" spans="1:18" x14ac:dyDescent="0.2">
      <c r="A20" s="28" t="s">
        <v>15</v>
      </c>
      <c r="B20" s="28"/>
      <c r="C20" s="29" t="s">
        <v>23</v>
      </c>
      <c r="D20" s="29"/>
      <c r="E20" s="29"/>
      <c r="F20" s="26"/>
      <c r="G20" s="26"/>
      <c r="H20" s="28"/>
      <c r="I20" s="28"/>
      <c r="J20" s="28"/>
      <c r="K20" s="28"/>
      <c r="L20" s="28" t="s">
        <v>45</v>
      </c>
      <c r="M20" s="28"/>
      <c r="N20" s="8"/>
      <c r="O20" s="8"/>
      <c r="P20" s="8"/>
      <c r="Q20" s="8"/>
      <c r="R20" s="21"/>
    </row>
    <row r="21" spans="1:18" ht="35.25" customHeight="1" x14ac:dyDescent="0.2">
      <c r="A21" s="8"/>
      <c r="B21" s="28"/>
      <c r="C21" s="28"/>
      <c r="D21" s="29"/>
      <c r="E21" s="29"/>
      <c r="F21" s="29"/>
      <c r="G21" s="29"/>
      <c r="H21" s="23"/>
      <c r="I21" s="28"/>
      <c r="J21" s="28"/>
      <c r="K21" s="28"/>
      <c r="L21" s="28"/>
      <c r="M21" s="28"/>
      <c r="N21" s="28"/>
      <c r="O21" s="8"/>
      <c r="P21" s="8"/>
      <c r="Q21" s="8"/>
      <c r="R21" s="21"/>
    </row>
  </sheetData>
  <sheetProtection formatCells="0" insertRows="0" deleteRows="0"/>
  <mergeCells count="32">
    <mergeCell ref="A2:P2"/>
    <mergeCell ref="A3:P3"/>
    <mergeCell ref="A4:P4"/>
    <mergeCell ref="A5:P5"/>
    <mergeCell ref="A6:A7"/>
    <mergeCell ref="B6:B7"/>
    <mergeCell ref="C6:E6"/>
    <mergeCell ref="H6:H7"/>
    <mergeCell ref="I6:I7"/>
    <mergeCell ref="F6:F7"/>
    <mergeCell ref="A15:J15"/>
    <mergeCell ref="C20:E20"/>
    <mergeCell ref="K6:K7"/>
    <mergeCell ref="A16:R16"/>
    <mergeCell ref="A18:B18"/>
    <mergeCell ref="A20:B20"/>
    <mergeCell ref="O6:O7"/>
    <mergeCell ref="R6:R7"/>
    <mergeCell ref="L6:N6"/>
    <mergeCell ref="P6:P7"/>
    <mergeCell ref="Q6:Q7"/>
    <mergeCell ref="G6:G7"/>
    <mergeCell ref="J6:J7"/>
    <mergeCell ref="B21:C21"/>
    <mergeCell ref="D21:G21"/>
    <mergeCell ref="I21:L21"/>
    <mergeCell ref="M21:N21"/>
    <mergeCell ref="C18:E18"/>
    <mergeCell ref="H18:K18"/>
    <mergeCell ref="L18:M18"/>
    <mergeCell ref="H20:K20"/>
    <mergeCell ref="L20:M20"/>
  </mergeCells>
  <conditionalFormatting sqref="N9:N15">
    <cfRule type="cellIs" dxfId="0" priority="1" operator="greaterThan">
      <formula>0.33</formula>
    </cfRule>
  </conditionalFormatting>
  <pageMargins left="0.70866141732283472" right="0.42" top="0.74803149606299213" bottom="0.74803149606299213" header="0.31496062992125984" footer="0.31496062992125984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Кабанцева Виктория Сергеевна</cp:lastModifiedBy>
  <cp:lastPrinted>2026-04-07T12:29:16Z</cp:lastPrinted>
  <dcterms:created xsi:type="dcterms:W3CDTF">2016-05-13T09:47:52Z</dcterms:created>
  <dcterms:modified xsi:type="dcterms:W3CDTF">2026-04-08T11:39:29Z</dcterms:modified>
</cp:coreProperties>
</file>