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Общие диски\АХР Цветной город\Документы по закупке НШ\2026\Лагерь\Мероприятия\"/>
    </mc:Choice>
  </mc:AlternateContent>
  <xr:revisionPtr revIDLastSave="0" documentId="8_{92CF2D6E-0644-4255-9FBE-D6D4820770D0}" xr6:coauthVersionLast="36" xr6:coauthVersionMax="36" xr10:uidLastSave="{00000000-0000-0000-0000-000000000000}"/>
  <bookViews>
    <workbookView xWindow="120" yWindow="90" windowWidth="15480" windowHeight="11640" activeTab="1"/>
  </bookViews>
  <sheets>
    <sheet name="НМЦК-п.3.7.1" sheetId="8" r:id="rId1"/>
    <sheet name="Прилож.1 - п.3.7.1" sheetId="9" r:id="rId2"/>
    <sheet name="Лист1" sheetId="21" r:id="rId3"/>
    <sheet name="НМЦК-п.3.7.2" sheetId="18" r:id="rId4"/>
    <sheet name="Прилож.1 п.3.7.2" sheetId="19" r:id="rId5"/>
    <sheet name="НМЦК-п.3.7.3" sheetId="13" r:id="rId6"/>
    <sheet name="Прилож.1 п.3.7.3" sheetId="11" r:id="rId7"/>
    <sheet name="НМЦК-п.3.7.4" sheetId="15" r:id="rId8"/>
    <sheet name="Прилож.1 п.3.7.4" sheetId="17" r:id="rId9"/>
    <sheet name="НМЦ-ремонт" sheetId="10" r:id="rId10"/>
  </sheets>
  <definedNames>
    <definedName name="_xlnm.Print_Area" localSheetId="1">'Прилож.1 - п.3.7.1'!$A$1:$O$13</definedName>
  </definedNames>
  <calcPr calcId="191029" fullPrecision="0"/>
</workbook>
</file>

<file path=xl/calcChain.xml><?xml version="1.0" encoding="utf-8"?>
<calcChain xmlns="http://schemas.openxmlformats.org/spreadsheetml/2006/main">
  <c r="K10" i="9" l="1"/>
  <c r="N10" i="9"/>
  <c r="K9" i="9"/>
  <c r="N9" i="9"/>
  <c r="C12" i="21"/>
  <c r="H9" i="9"/>
  <c r="C2" i="21"/>
  <c r="C3" i="21"/>
  <c r="C4" i="21"/>
  <c r="C5" i="21"/>
  <c r="C6" i="21"/>
  <c r="C7" i="21"/>
  <c r="C8" i="21"/>
  <c r="C1" i="21"/>
  <c r="L8" i="19"/>
  <c r="L10" i="9"/>
  <c r="H10" i="9"/>
  <c r="I14" i="17"/>
  <c r="I16" i="17"/>
  <c r="J13" i="17"/>
  <c r="K13" i="17"/>
  <c r="J14" i="17"/>
  <c r="K14" i="17"/>
  <c r="J15" i="17"/>
  <c r="K15" i="17"/>
  <c r="J16" i="17"/>
  <c r="K16" i="17"/>
  <c r="F11" i="17"/>
  <c r="L11" i="17"/>
  <c r="I11" i="17"/>
  <c r="J11" i="17"/>
  <c r="K11" i="17"/>
  <c r="F12" i="17"/>
  <c r="L12" i="17"/>
  <c r="I12" i="17"/>
  <c r="J12" i="17"/>
  <c r="K12" i="17"/>
  <c r="F13" i="17"/>
  <c r="L13" i="17"/>
  <c r="I13" i="17"/>
  <c r="F14" i="17"/>
  <c r="L14" i="17"/>
  <c r="F15" i="17"/>
  <c r="L15" i="17"/>
  <c r="I15" i="17"/>
  <c r="F16" i="17"/>
  <c r="L16" i="17"/>
  <c r="J14" i="19"/>
  <c r="K14" i="19"/>
  <c r="I14" i="19"/>
  <c r="F14" i="19"/>
  <c r="L14" i="19"/>
  <c r="J13" i="19"/>
  <c r="K13" i="19"/>
  <c r="I13" i="19"/>
  <c r="F13" i="19"/>
  <c r="L13" i="19"/>
  <c r="J12" i="19"/>
  <c r="K12" i="19"/>
  <c r="I12" i="19"/>
  <c r="F12" i="19"/>
  <c r="L12" i="19"/>
  <c r="J11" i="19"/>
  <c r="K11" i="19"/>
  <c r="I11" i="19"/>
  <c r="F11" i="19"/>
  <c r="L11" i="19"/>
  <c r="J10" i="19"/>
  <c r="K10" i="19"/>
  <c r="I10" i="19"/>
  <c r="F10" i="19"/>
  <c r="L10" i="19"/>
  <c r="J9" i="19"/>
  <c r="K9" i="19"/>
  <c r="I9" i="19"/>
  <c r="F9" i="19"/>
  <c r="L9" i="19"/>
  <c r="J8" i="19"/>
  <c r="I8" i="19"/>
  <c r="K8" i="19"/>
  <c r="F8" i="19"/>
  <c r="L16" i="19"/>
  <c r="L13" i="11"/>
  <c r="N13" i="11"/>
  <c r="J10" i="17"/>
  <c r="K10" i="17"/>
  <c r="I10" i="17"/>
  <c r="F10" i="17"/>
  <c r="L10" i="17"/>
  <c r="L18" i="17"/>
  <c r="J11" i="11"/>
  <c r="K11" i="11"/>
  <c r="J12" i="11"/>
  <c r="J13" i="11"/>
  <c r="K13" i="11"/>
  <c r="J14" i="11"/>
  <c r="K14" i="11"/>
  <c r="J15" i="11"/>
  <c r="K15" i="11"/>
  <c r="J16" i="11"/>
  <c r="K16" i="11"/>
  <c r="I11" i="11"/>
  <c r="I12" i="11"/>
  <c r="K12" i="11"/>
  <c r="I13" i="11"/>
  <c r="I14" i="11"/>
  <c r="I15" i="11"/>
  <c r="I16" i="11"/>
  <c r="F16" i="11"/>
  <c r="L16" i="11"/>
  <c r="N16" i="11"/>
  <c r="F11" i="11"/>
  <c r="L11" i="11"/>
  <c r="N11" i="11"/>
  <c r="F12" i="11"/>
  <c r="L12" i="11"/>
  <c r="N12" i="11"/>
  <c r="F13" i="11"/>
  <c r="F14" i="11"/>
  <c r="L14" i="11"/>
  <c r="N14" i="11"/>
  <c r="F15" i="11"/>
  <c r="L15" i="11"/>
  <c r="N15" i="11"/>
  <c r="F10" i="11"/>
  <c r="L10" i="11"/>
  <c r="N10" i="11"/>
  <c r="N18" i="11"/>
  <c r="J10" i="11"/>
  <c r="K10" i="11"/>
  <c r="I10" i="11"/>
  <c r="L18" i="11"/>
  <c r="L9" i="9"/>
  <c r="M10" i="9"/>
  <c r="N11" i="9"/>
  <c r="M9" i="9"/>
  <c r="C16" i="21"/>
</calcChain>
</file>

<file path=xl/sharedStrings.xml><?xml version="1.0" encoding="utf-8"?>
<sst xmlns="http://schemas.openxmlformats.org/spreadsheetml/2006/main" count="165" uniqueCount="74">
  <si>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</si>
  <si>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</si>
  <si>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</si>
  <si>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</si>
  <si>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</si>
  <si>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</si>
  <si>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</si>
  <si>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</si>
  <si>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</si>
  <si>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</si>
  <si>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</si>
  <si>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</si>
  <si>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</si>
  <si>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</si>
  <si>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</si>
  <si>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</si>
  <si>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</si>
  <si>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</si>
  <si>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</si>
  <si>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</si>
  <si>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</si>
  <si>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</si>
  <si>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</si>
  <si>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</si>
  <si>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</si>
  <si>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</si>
  <si>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</si>
  <si>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</si>
  <si>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</si>
  <si>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</si>
  <si>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</si>
  <si>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</si>
  <si>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</si>
  <si>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</si>
  <si>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</si>
  <si>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</si>
  <si>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</si>
  <si>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</si>
  <si>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</si>
  <si>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</si>
  <si>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</si>
  <si>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</si>
  <si>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</si>
  <si>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</si>
  <si>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</si>
  <si>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</si>
  <si>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</si>
  <si>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</si>
  <si>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</si>
  <si>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</si>
  <si>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</si>
  <si>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</si>
  <si>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</si>
  <si>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</si>
  <si>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</si>
  <si>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</si>
  <si>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</si>
  <si>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</si>
  <si>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</si>
  <si>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</si>
  <si>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</si>
  <si>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>Метод сопоставимых рыночных цен</t>
  </si>
  <si>
    <t>14=8*9/10</t>
  </si>
  <si>
    <t>Ед. изм</t>
  </si>
  <si>
    <t xml:space="preserve">V - коэф-нт вариации </t>
  </si>
  <si>
    <t xml:space="preserve">Определение и обоснование НМЦК </t>
  </si>
  <si>
    <t>Заместитель директора по АХР</t>
  </si>
  <si>
    <t xml:space="preserve">                         Сафронова Н.И.</t>
  </si>
  <si>
    <t>Проведение культурно-развекательного мероприятия на открытие  смены</t>
  </si>
  <si>
    <t>усл.ед</t>
  </si>
  <si>
    <t>Проведение мероприятия виртуальная экскурсия "Невероятные приключения в подводном мире"</t>
  </si>
  <si>
    <t>на оказание услуг по проведению культурно-массовых мероприятий для городского оздоровительного лагеря  для Государственного бюджетного общеобразовательного учреждения средняя общеобразовательная школа № 164 Красногвардейского района Санкт – Петербурга, для нужд Санкт-Петербурга в 2026 году</t>
  </si>
  <si>
    <r>
      <rPr>
        <sz val="12"/>
        <color indexed="8"/>
        <rFont val="Times New Roman"/>
        <family val="1"/>
        <charset val="204"/>
      </rPr>
      <t>Заказчиком было направлен запрос №</t>
    </r>
    <r>
      <rPr>
        <sz val="12"/>
        <color indexed="8"/>
        <rFont val="Times New Roman"/>
        <family val="1"/>
        <charset val="204"/>
      </rPr>
      <t xml:space="preserve"> 49-и-цг от 24.04.2026</t>
    </r>
    <r>
      <rPr>
        <sz val="12"/>
        <color indexed="8"/>
        <rFont val="Times New Roman"/>
        <family val="1"/>
        <charset val="204"/>
      </rPr>
      <t xml:space="preserve">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</si>
  <si>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исполнителей): ИЦИ №1 вх 23-в-цг от 28.04.2026, ИЦИ № 2 вх 22-в-цг от 28.04.2026, ИЦИ № 3 вх 21-в-цг от 28.04.2026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</si>
</sst>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.0%"/>
  </numFmts>
  <fonts count="4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4" fontId="28" fillId="0" borderId="0" xfId="0" applyNumberFormat="1" applyFont="1" applyAlignment="1">
      <alignment vertical="center" wrapText="1"/>
    </xf>
    <xf numFmtId="4" fontId="33" fillId="2" borderId="2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4" fontId="33" fillId="2" borderId="3" xfId="0" applyNumberFormat="1" applyFont="1" applyFill="1" applyBorder="1" applyAlignment="1">
      <alignment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 wrapText="1"/>
    </xf>
    <xf numFmtId="4" fontId="36" fillId="2" borderId="1" xfId="0" applyNumberFormat="1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7" fillId="0" borderId="4" xfId="0" applyFont="1" applyBorder="1" applyAlignment="1">
      <alignment horizontal="righ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4" fontId="33" fillId="0" borderId="2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4" fontId="36" fillId="0" borderId="1" xfId="0" applyNumberFormat="1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top" wrapText="1"/>
    </xf>
    <xf numFmtId="10" fontId="36" fillId="0" borderId="1" xfId="0" applyNumberFormat="1" applyFont="1" applyFill="1" applyBorder="1" applyAlignment="1">
      <alignment horizontal="center" vertical="center" wrapText="1"/>
    </xf>
    <xf numFmtId="0" fontId="38" fillId="0" borderId="0" xfId="0" applyFont="1"/>
    <xf numFmtId="4" fontId="36" fillId="2" borderId="3" xfId="0" applyNumberFormat="1" applyFont="1" applyFill="1" applyBorder="1" applyAlignment="1">
      <alignment horizontal="center" vertical="center" wrapText="1"/>
    </xf>
    <xf numFmtId="180" fontId="36" fillId="2" borderId="1" xfId="0" applyNumberFormat="1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 wrapText="1"/>
    </xf>
    <xf numFmtId="10" fontId="36" fillId="3" borderId="1" xfId="0" applyNumberFormat="1" applyFont="1" applyFill="1" applyBorder="1" applyAlignment="1">
      <alignment horizontal="center" vertical="center" wrapText="1"/>
    </xf>
    <xf numFmtId="180" fontId="36" fillId="3" borderId="1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left" vertical="center"/>
    </xf>
    <xf numFmtId="0" fontId="37" fillId="0" borderId="4" xfId="0" applyFont="1" applyBorder="1" applyAlignment="1">
      <alignment horizontal="right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4" fontId="33" fillId="2" borderId="2" xfId="0" applyNumberFormat="1" applyFont="1" applyFill="1" applyBorder="1" applyAlignment="1">
      <alignment horizontal="center" vertical="center" wrapText="1"/>
    </xf>
    <xf numFmtId="4" fontId="33" fillId="2" borderId="2" xfId="0" applyNumberFormat="1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right" vertical="center" wrapText="1"/>
    </xf>
    <xf numFmtId="4" fontId="33" fillId="2" borderId="0" xfId="0" applyNumberFormat="1" applyFont="1" applyFill="1" applyBorder="1" applyAlignment="1">
      <alignment horizontal="center" vertical="center" wrapText="1"/>
    </xf>
    <xf numFmtId="0" fontId="39" fillId="0" borderId="0" xfId="0" applyFont="1"/>
    <xf numFmtId="0" fontId="0" fillId="0" borderId="0" xfId="0" applyFill="1"/>
    <xf numFmtId="0" fontId="28" fillId="0" borderId="0" xfId="0" applyFont="1"/>
    <xf numFmtId="4" fontId="33" fillId="2" borderId="2" xfId="0" applyNumberFormat="1" applyFont="1" applyFill="1" applyBorder="1" applyAlignment="1">
      <alignment horizontal="center" vertical="center" wrapText="1"/>
    </xf>
    <xf numFmtId="0" fontId="37" fillId="0" borderId="5" xfId="0" applyFont="1" applyBorder="1" applyAlignment="1">
      <alignment horizontal="right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2" fontId="36" fillId="2" borderId="1" xfId="0" applyNumberFormat="1" applyFont="1" applyFill="1" applyBorder="1" applyAlignment="1">
      <alignment horizontal="center" vertical="center" wrapText="1"/>
    </xf>
    <xf numFmtId="4" fontId="36" fillId="2" borderId="6" xfId="0" applyNumberFormat="1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0" fillId="0" borderId="7" xfId="0" applyFill="1" applyBorder="1" applyAlignment="1" applyProtection="1">
      <alignment horizontal="center" vertical="center" wrapText="1"/>
    </xf>
    <xf numFmtId="0" fontId="36" fillId="0" borderId="0" xfId="0" applyFont="1" applyAlignment="1">
      <alignment horizontal="left" vertical="center" wrapText="1"/>
    </xf>
    <xf numFmtId="0" fontId="28" fillId="0" borderId="7" xfId="0" applyFont="1" applyFill="1" applyBorder="1" applyAlignment="1" applyProtection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left"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left" vertical="center"/>
    </xf>
    <xf numFmtId="0" fontId="28" fillId="0" borderId="0" xfId="0" applyFont="1" applyAlignment="1">
      <alignment horizontal="center"/>
    </xf>
    <xf numFmtId="0" fontId="37" fillId="2" borderId="6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0" fontId="37" fillId="2" borderId="9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2" borderId="1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7" fillId="0" borderId="6" xfId="0" applyFont="1" applyBorder="1" applyAlignment="1">
      <alignment horizontal="right" vertical="center" wrapText="1"/>
    </xf>
    <xf numFmtId="0" fontId="37" fillId="0" borderId="4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4" fontId="37" fillId="0" borderId="1" xfId="0" applyNumberFormat="1" applyFont="1" applyBorder="1" applyAlignment="1">
      <alignment horizontal="center" vertical="center" wrapText="1"/>
    </xf>
    <xf numFmtId="4" fontId="33" fillId="2" borderId="2" xfId="0" applyNumberFormat="1" applyFont="1" applyFill="1" applyBorder="1" applyAlignment="1">
      <alignment horizontal="center" vertical="center" wrapText="1"/>
    </xf>
    <xf numFmtId="4" fontId="33" fillId="2" borderId="10" xfId="0" applyNumberFormat="1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top" wrapText="1"/>
    </xf>
    <xf numFmtId="0" fontId="30" fillId="2" borderId="2" xfId="0" applyFont="1" applyFill="1" applyBorder="1" applyAlignment="1">
      <alignment horizontal="left" vertical="center" wrapText="1"/>
    </xf>
    <xf numFmtId="0" fontId="30" fillId="2" borderId="3" xfId="0" applyFont="1" applyFill="1" applyBorder="1" applyAlignment="1">
      <alignment horizontal="left" vertical="center" wrapText="1"/>
    </xf>
    <xf numFmtId="0" fontId="30" fillId="2" borderId="1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352425</xdr:rowOff>
    </xdr:to>
    <xdr:pic>
      <xdr:nvPicPr>
        <xdr:cNvPr id="23769" name="Рисунок 1" descr="C:\Temp\KClipboardExport\l41eo45a.gif">
          <a:extLst>
            <a:ext uri="{FF2B5EF4-FFF2-40B4-BE49-F238E27FC236}">
              <a16:creationId xmlns:a16="http://schemas.microsoft.com/office/drawing/2014/main" id="{7F272A93-D8E5-4316-A41E-354630A8F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2768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</xdr:colOff>
      <xdr:row>6</xdr:row>
      <xdr:rowOff>123825</xdr:rowOff>
    </xdr:from>
    <xdr:to>
      <xdr:col>13</xdr:col>
      <xdr:colOff>904875</xdr:colOff>
      <xdr:row>6</xdr:row>
      <xdr:rowOff>542925</xdr:rowOff>
    </xdr:to>
    <xdr:pic>
      <xdr:nvPicPr>
        <xdr:cNvPr id="23770" name="Picture 1" descr="C:\Temp\KClipboardExport\7d4qbwfz.gif">
          <a:extLst>
            <a:ext uri="{FF2B5EF4-FFF2-40B4-BE49-F238E27FC236}">
              <a16:creationId xmlns:a16="http://schemas.microsoft.com/office/drawing/2014/main" id="{5D951703-6F47-4A41-92D0-8B29C7124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553575" y="3105150"/>
          <a:ext cx="8858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514350</xdr:rowOff>
    </xdr:to>
    <xdr:pic>
      <xdr:nvPicPr>
        <xdr:cNvPr id="23771" name="Picture 21" descr="C:\Temp\KClipboardExport\sssqsznq.gif">
          <a:extLst>
            <a:ext uri="{FF2B5EF4-FFF2-40B4-BE49-F238E27FC236}">
              <a16:creationId xmlns:a16="http://schemas.microsoft.com/office/drawing/2014/main" id="{8FDE3483-2726-45DE-8231-29D6151D4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3495675"/>
          <a:ext cx="838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6</xdr:row>
      <xdr:rowOff>771525</xdr:rowOff>
    </xdr:from>
    <xdr:to>
      <xdr:col>12</xdr:col>
      <xdr:colOff>733425</xdr:colOff>
      <xdr:row>6</xdr:row>
      <xdr:rowOff>771525</xdr:rowOff>
    </xdr:to>
    <xdr:pic>
      <xdr:nvPicPr>
        <xdr:cNvPr id="23772" name="Picture 19" descr="C:\Temp\KClipboardExport\8c4wnzhy.gif">
          <a:extLst>
            <a:ext uri="{FF2B5EF4-FFF2-40B4-BE49-F238E27FC236}">
              <a16:creationId xmlns:a16="http://schemas.microsoft.com/office/drawing/2014/main" id="{DE33C794-5D11-499B-956D-436D5EB02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7300" y="37528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495300</xdr:colOff>
      <xdr:row>7</xdr:row>
      <xdr:rowOff>228600</xdr:rowOff>
    </xdr:to>
    <xdr:pic>
      <xdr:nvPicPr>
        <xdr:cNvPr id="23773" name="Рисунок 1" descr="C:\Temp\KClipboardExport\l41eo45a.gif">
          <a:extLst>
            <a:ext uri="{FF2B5EF4-FFF2-40B4-BE49-F238E27FC236}">
              <a16:creationId xmlns:a16="http://schemas.microsoft.com/office/drawing/2014/main" id="{2F4BD006-975E-46C1-81A3-8B2A4E237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91400" y="4343400"/>
          <a:ext cx="276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23774" name="Picture 1" descr="C:\Temp\KClipboardExport\7d4qbwfz.gif">
          <a:extLst>
            <a:ext uri="{FF2B5EF4-FFF2-40B4-BE49-F238E27FC236}">
              <a16:creationId xmlns:a16="http://schemas.microsoft.com/office/drawing/2014/main" id="{1E773566-DDB0-4C4C-82A6-0CFCC7E74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582150" y="242887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657225</xdr:colOff>
      <xdr:row>10</xdr:row>
      <xdr:rowOff>266700</xdr:rowOff>
    </xdr:to>
    <xdr:pic>
      <xdr:nvPicPr>
        <xdr:cNvPr id="23775" name="Picture 1" descr="C:\Temp\KClipboardExport\7d4qbwfz.gif">
          <a:extLst>
            <a:ext uri="{FF2B5EF4-FFF2-40B4-BE49-F238E27FC236}">
              <a16:creationId xmlns:a16="http://schemas.microsoft.com/office/drawing/2014/main" id="{DA990A3E-C48A-42A2-817E-901EC089F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877300" y="6143625"/>
          <a:ext cx="561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26833" name="Рисунок 1" descr="C:\Temp\KClipboardExport\l41eo45a.gif">
          <a:extLst>
            <a:ext uri="{FF2B5EF4-FFF2-40B4-BE49-F238E27FC236}">
              <a16:creationId xmlns:a16="http://schemas.microsoft.com/office/drawing/2014/main" id="{FC5E4E10-4C78-4EF6-80F8-A2B85404B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26834" name="Picture 21" descr="C:\Temp\KClipboardExport\sssqsznq.gif">
          <a:extLst>
            <a:ext uri="{FF2B5EF4-FFF2-40B4-BE49-F238E27FC236}">
              <a16:creationId xmlns:a16="http://schemas.microsoft.com/office/drawing/2014/main" id="{C93190CA-9A58-443C-ACDC-2677C25BF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26835" name="Picture 19" descr="C:\Temp\KClipboardExport\8c4wnzhy.gif">
          <a:extLst>
            <a:ext uri="{FF2B5EF4-FFF2-40B4-BE49-F238E27FC236}">
              <a16:creationId xmlns:a16="http://schemas.microsoft.com/office/drawing/2014/main" id="{3CFE348A-73ED-4569-BA31-E4F2EB5D5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26836" name="Рисунок 1" descr="C:\Temp\KClipboardExport\l41eo45a.gif">
          <a:extLst>
            <a:ext uri="{FF2B5EF4-FFF2-40B4-BE49-F238E27FC236}">
              <a16:creationId xmlns:a16="http://schemas.microsoft.com/office/drawing/2014/main" id="{EC9F07C9-DCD0-4D7A-A1A2-E17CD03A8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26837" name="Picture 1" descr="C:\Temp\KClipboardExport\7d4qbwfz.gif">
          <a:extLst>
            <a:ext uri="{FF2B5EF4-FFF2-40B4-BE49-F238E27FC236}">
              <a16:creationId xmlns:a16="http://schemas.microsoft.com/office/drawing/2014/main" id="{D12212F1-ACED-4F0C-BB66-5A2373A4E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26838" name="Picture 1" descr="C:\Temp\KClipboardExport\7d4qbwfz.gif">
          <a:extLst>
            <a:ext uri="{FF2B5EF4-FFF2-40B4-BE49-F238E27FC236}">
              <a16:creationId xmlns:a16="http://schemas.microsoft.com/office/drawing/2014/main" id="{0BC4133B-B94D-4DAC-BB96-199EF4054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26839" name="Picture 1" descr="C:\Temp\KClipboardExport\7d4qbwfz.gif">
          <a:extLst>
            <a:ext uri="{FF2B5EF4-FFF2-40B4-BE49-F238E27FC236}">
              <a16:creationId xmlns:a16="http://schemas.microsoft.com/office/drawing/2014/main" id="{20795EE5-38CA-4FA8-B626-E831BDC05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24855" name="Рисунок 1" descr="C:\Temp\KClipboardExport\l41eo45a.gif">
          <a:extLst>
            <a:ext uri="{FF2B5EF4-FFF2-40B4-BE49-F238E27FC236}">
              <a16:creationId xmlns:a16="http://schemas.microsoft.com/office/drawing/2014/main" id="{8F026397-0A65-4A1D-9B7E-16691F980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24856" name="Picture 21" descr="C:\Temp\KClipboardExport\sssqsznq.gif">
          <a:extLst>
            <a:ext uri="{FF2B5EF4-FFF2-40B4-BE49-F238E27FC236}">
              <a16:creationId xmlns:a16="http://schemas.microsoft.com/office/drawing/2014/main" id="{97A42337-C5F2-4975-9411-D16461191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24857" name="Picture 19" descr="C:\Temp\KClipboardExport\8c4wnzhy.gif">
          <a:extLst>
            <a:ext uri="{FF2B5EF4-FFF2-40B4-BE49-F238E27FC236}">
              <a16:creationId xmlns:a16="http://schemas.microsoft.com/office/drawing/2014/main" id="{C26B2276-B601-4219-A69B-B8AE6A769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24858" name="Рисунок 1" descr="C:\Temp\KClipboardExport\l41eo45a.gif">
          <a:extLst>
            <a:ext uri="{FF2B5EF4-FFF2-40B4-BE49-F238E27FC236}">
              <a16:creationId xmlns:a16="http://schemas.microsoft.com/office/drawing/2014/main" id="{8965E7F0-275C-46BB-AE89-1A902C635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24859" name="Picture 1" descr="C:\Temp\KClipboardExport\7d4qbwfz.gif">
          <a:extLst>
            <a:ext uri="{FF2B5EF4-FFF2-40B4-BE49-F238E27FC236}">
              <a16:creationId xmlns:a16="http://schemas.microsoft.com/office/drawing/2014/main" id="{A8258228-6519-4E6E-B909-7F6A719B8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24860" name="Picture 1" descr="C:\Temp\KClipboardExport\7d4qbwfz.gif">
          <a:extLst>
            <a:ext uri="{FF2B5EF4-FFF2-40B4-BE49-F238E27FC236}">
              <a16:creationId xmlns:a16="http://schemas.microsoft.com/office/drawing/2014/main" id="{C9699BF2-5B85-424B-BB60-082CB34CF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24861" name="Picture 1" descr="C:\Temp\KClipboardExport\7d4qbwfz.gif">
          <a:extLst>
            <a:ext uri="{FF2B5EF4-FFF2-40B4-BE49-F238E27FC236}">
              <a16:creationId xmlns:a16="http://schemas.microsoft.com/office/drawing/2014/main" id="{443A564C-FF82-4557-86D5-350ADF1A6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24862" name="Picture 1" descr="C:\Temp\KClipboardExport\7d4qbwfz.gif">
          <a:extLst>
            <a:ext uri="{FF2B5EF4-FFF2-40B4-BE49-F238E27FC236}">
              <a16:creationId xmlns:a16="http://schemas.microsoft.com/office/drawing/2014/main" id="{0B6825F9-D246-4AE1-886C-848319509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24863" name="Рисунок 1" descr="C:\Temp\KClipboardExport\l41eo45a.gif">
          <a:extLst>
            <a:ext uri="{FF2B5EF4-FFF2-40B4-BE49-F238E27FC236}">
              <a16:creationId xmlns:a16="http://schemas.microsoft.com/office/drawing/2014/main" id="{1B92F874-4C95-4603-A716-3100271EF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25848" name="Рисунок 1" descr="C:\Temp\KClipboardExport\l41eo45a.gif">
          <a:extLst>
            <a:ext uri="{FF2B5EF4-FFF2-40B4-BE49-F238E27FC236}">
              <a16:creationId xmlns:a16="http://schemas.microsoft.com/office/drawing/2014/main" id="{361178E4-8A6B-409E-A1A2-43F033104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25849" name="Picture 21" descr="C:\Temp\KClipboardExport\sssqsznq.gif">
          <a:extLst>
            <a:ext uri="{FF2B5EF4-FFF2-40B4-BE49-F238E27FC236}">
              <a16:creationId xmlns:a16="http://schemas.microsoft.com/office/drawing/2014/main" id="{C92225E6-E816-4CC8-88B5-05DDCC17A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25850" name="Picture 19" descr="C:\Temp\KClipboardExport\8c4wnzhy.gif">
          <a:extLst>
            <a:ext uri="{FF2B5EF4-FFF2-40B4-BE49-F238E27FC236}">
              <a16:creationId xmlns:a16="http://schemas.microsoft.com/office/drawing/2014/main" id="{B3808BB9-B756-4F9A-B87B-C67CCC490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25851" name="Рисунок 1" descr="C:\Temp\KClipboardExport\l41eo45a.gif">
          <a:extLst>
            <a:ext uri="{FF2B5EF4-FFF2-40B4-BE49-F238E27FC236}">
              <a16:creationId xmlns:a16="http://schemas.microsoft.com/office/drawing/2014/main" id="{CF273BB0-7F13-4AC7-BAC9-DFA095837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25852" name="Picture 1" descr="C:\Temp\KClipboardExport\7d4qbwfz.gif">
          <a:extLst>
            <a:ext uri="{FF2B5EF4-FFF2-40B4-BE49-F238E27FC236}">
              <a16:creationId xmlns:a16="http://schemas.microsoft.com/office/drawing/2014/main" id="{460C2AB0-3780-434F-AD17-66EEC524A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25853" name="Picture 1" descr="C:\Temp\KClipboardExport\7d4qbwfz.gif">
          <a:extLst>
            <a:ext uri="{FF2B5EF4-FFF2-40B4-BE49-F238E27FC236}">
              <a16:creationId xmlns:a16="http://schemas.microsoft.com/office/drawing/2014/main" id="{762F9A4C-0859-4AA4-AA5E-B415A662D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25854" name="Picture 1" descr="C:\Temp\KClipboardExport\7d4qbwfz.gif">
          <a:extLst>
            <a:ext uri="{FF2B5EF4-FFF2-40B4-BE49-F238E27FC236}">
              <a16:creationId xmlns:a16="http://schemas.microsoft.com/office/drawing/2014/main" id="{560FA43C-0D83-4A03-A1CC-C52D7EC80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25855" name="Рисунок 1" descr="C:\Temp\KClipboardExport\l41eo45a.gif">
          <a:extLst>
            <a:ext uri="{FF2B5EF4-FFF2-40B4-BE49-F238E27FC236}">
              <a16:creationId xmlns:a16="http://schemas.microsoft.com/office/drawing/2014/main" id="{205083DF-CF35-420A-80BB-699286D4D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zoomScaleNormal="100"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62" t="s">
        <v>37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39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7"/>
      <c r="B9" s="7"/>
    </row>
    <row r="10" spans="1:2" ht="15.75" x14ac:dyDescent="0.25">
      <c r="A10" s="66" t="s">
        <v>4</v>
      </c>
      <c r="B10" s="66"/>
    </row>
    <row r="11" spans="1:2" ht="15.75" x14ac:dyDescent="0.25">
      <c r="A11" s="7"/>
      <c r="B11" s="7"/>
    </row>
    <row r="12" spans="1:2" ht="15.75" x14ac:dyDescent="0.25">
      <c r="A12" s="9" t="s">
        <v>8</v>
      </c>
      <c r="B12" s="9" t="s">
        <v>5</v>
      </c>
    </row>
    <row r="13" spans="1:2" ht="15.75" x14ac:dyDescent="0.25">
      <c r="A13" s="7"/>
      <c r="B13" s="7"/>
    </row>
    <row r="14" spans="1:2" ht="15.75" x14ac:dyDescent="0.25">
      <c r="A14" s="10" t="s">
        <v>6</v>
      </c>
      <c r="B14" s="7"/>
    </row>
    <row r="15" spans="1:2" ht="15.75" x14ac:dyDescent="0.25">
      <c r="A15" s="11"/>
      <c r="B15" s="7"/>
    </row>
    <row r="16" spans="1:2" ht="29.25" customHeight="1" x14ac:dyDescent="0.25">
      <c r="A16" s="67" t="s">
        <v>7</v>
      </c>
      <c r="B16" s="67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3"/>
  <sheetViews>
    <sheetView tabSelected="1" zoomScaleNormal="100" workbookViewId="0">
      <selection activeCell="R8" sqref="R8"/>
    </sheetView>
  </sheetViews>
  <sheetFormatPr defaultRowHeight="15" x14ac:dyDescent="0.25"/>
  <cols>
    <col min="1" max="1" width="3.5703125" customWidth="1"/>
    <col min="2" max="2" width="27.7109375" style="51" customWidth="1"/>
    <col min="3" max="3" width="10" customWidth="1"/>
    <col min="4" max="4" width="9.7109375" customWidth="1"/>
    <col min="5" max="5" width="10" customWidth="1"/>
    <col min="6" max="6" width="9.7109375" customWidth="1"/>
    <col min="7" max="7" width="6.7109375" customWidth="1"/>
    <col min="8" max="8" width="13.7109375" customWidth="1"/>
    <col min="9" max="9" width="8.42578125" customWidth="1"/>
    <col min="10" max="10" width="8" customWidth="1"/>
    <col min="11" max="11" width="11" style="50" customWidth="1"/>
    <col min="12" max="12" width="13.140625" customWidth="1"/>
    <col min="13" max="13" width="11.28515625" customWidth="1"/>
    <col min="14" max="14" width="15.5703125" customWidth="1"/>
  </cols>
  <sheetData>
    <row r="1" spans="1:15" ht="21" customHeight="1" x14ac:dyDescent="0.25">
      <c r="A1" s="74" t="s">
        <v>65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5" ht="43.5" customHeight="1" x14ac:dyDescent="0.25">
      <c r="A2" s="74" t="s">
        <v>71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5" ht="20.25" customHeight="1" x14ac:dyDescent="0.25">
      <c r="A3" s="76" t="s">
        <v>61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</row>
    <row r="4" spans="1:15" ht="49.5" customHeight="1" x14ac:dyDescent="0.25">
      <c r="A4" s="77" t="s">
        <v>72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5" ht="38.25" customHeight="1" x14ac:dyDescent="0.25">
      <c r="A5" s="79" t="s">
        <v>73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</row>
    <row r="6" spans="1:15" ht="62.25" customHeight="1" x14ac:dyDescent="0.25">
      <c r="A6" s="80" t="s">
        <v>9</v>
      </c>
      <c r="B6" s="72" t="s">
        <v>23</v>
      </c>
      <c r="C6" s="69" t="s">
        <v>56</v>
      </c>
      <c r="D6" s="70"/>
      <c r="E6" s="70"/>
      <c r="F6" s="70"/>
      <c r="G6" s="70"/>
      <c r="H6" s="71"/>
      <c r="I6" s="72" t="s">
        <v>24</v>
      </c>
      <c r="J6" s="72" t="s">
        <v>25</v>
      </c>
      <c r="K6" s="75" t="s">
        <v>22</v>
      </c>
      <c r="L6" s="75"/>
      <c r="M6" s="75"/>
      <c r="N6" s="14" t="s">
        <v>36</v>
      </c>
      <c r="O6" s="72" t="s">
        <v>63</v>
      </c>
    </row>
    <row r="7" spans="1:15" ht="89.25" x14ac:dyDescent="0.25">
      <c r="A7" s="81"/>
      <c r="B7" s="82"/>
      <c r="C7" s="46" t="s">
        <v>53</v>
      </c>
      <c r="D7" s="46" t="s">
        <v>54</v>
      </c>
      <c r="E7" s="46" t="s">
        <v>55</v>
      </c>
      <c r="F7" s="46" t="s">
        <v>57</v>
      </c>
      <c r="G7" s="46" t="s">
        <v>58</v>
      </c>
      <c r="H7" s="15"/>
      <c r="I7" s="73"/>
      <c r="J7" s="73"/>
      <c r="K7" s="26" t="s">
        <v>26</v>
      </c>
      <c r="L7" s="29" t="s">
        <v>10</v>
      </c>
      <c r="M7" s="29" t="s">
        <v>64</v>
      </c>
      <c r="N7" s="16"/>
      <c r="O7" s="73"/>
    </row>
    <row r="8" spans="1:15" ht="54" x14ac:dyDescent="0.25">
      <c r="A8" s="17">
        <v>1</v>
      </c>
      <c r="B8" s="17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 t="s">
        <v>11</v>
      </c>
      <c r="I8" s="17">
        <v>9</v>
      </c>
      <c r="J8" s="17" t="s">
        <v>59</v>
      </c>
      <c r="K8" s="27" t="s">
        <v>27</v>
      </c>
      <c r="L8" s="27">
        <v>12</v>
      </c>
      <c r="M8" s="27">
        <v>13</v>
      </c>
      <c r="N8" s="17" t="s">
        <v>62</v>
      </c>
      <c r="O8" s="58">
        <v>15</v>
      </c>
    </row>
    <row r="9" spans="1:15" s="49" customFormat="1" ht="50.25" customHeight="1" x14ac:dyDescent="0.2">
      <c r="A9" s="21">
        <v>1</v>
      </c>
      <c r="B9" s="60" t="s">
        <v>68</v>
      </c>
      <c r="C9" s="56">
        <v>94000</v>
      </c>
      <c r="D9" s="56">
        <v>93000</v>
      </c>
      <c r="E9" s="56">
        <v>87900</v>
      </c>
      <c r="F9" s="21"/>
      <c r="G9" s="21"/>
      <c r="H9" s="21">
        <f>C9+D9+E9+F9+G9</f>
        <v>274900</v>
      </c>
      <c r="I9" s="59">
        <v>2</v>
      </c>
      <c r="J9" s="21">
        <v>3</v>
      </c>
      <c r="K9" s="56">
        <f>AVERAGE(C9:G9)</f>
        <v>91633.33</v>
      </c>
      <c r="L9" s="56">
        <f>STDEV(C9:G9)</f>
        <v>3271.59</v>
      </c>
      <c r="M9" s="30">
        <f>L9/K9</f>
        <v>3.5700000000000003E-2</v>
      </c>
      <c r="N9" s="57">
        <f>K9*I9</f>
        <v>183266.66</v>
      </c>
      <c r="O9" s="61" t="s">
        <v>69</v>
      </c>
    </row>
    <row r="10" spans="1:15" s="49" customFormat="1" ht="54.75" customHeight="1" x14ac:dyDescent="0.2">
      <c r="A10" s="21">
        <v>2</v>
      </c>
      <c r="B10" s="19" t="s">
        <v>70</v>
      </c>
      <c r="C10" s="56">
        <v>94800</v>
      </c>
      <c r="D10" s="56">
        <v>94000</v>
      </c>
      <c r="E10" s="56">
        <v>89000</v>
      </c>
      <c r="F10" s="21"/>
      <c r="G10" s="21"/>
      <c r="H10" s="21">
        <f>C10+D10+E10+F10+G10</f>
        <v>277800</v>
      </c>
      <c r="I10" s="59">
        <v>1</v>
      </c>
      <c r="J10" s="21">
        <v>3</v>
      </c>
      <c r="K10" s="56">
        <f>AVERAGE(C10:G10)</f>
        <v>92600</v>
      </c>
      <c r="L10" s="56">
        <f>STDEV(C10:G10)</f>
        <v>3143.25</v>
      </c>
      <c r="M10" s="30">
        <f>L10/K10</f>
        <v>3.39E-2</v>
      </c>
      <c r="N10" s="57">
        <f>K10*I10</f>
        <v>92600</v>
      </c>
      <c r="O10" s="61" t="s">
        <v>69</v>
      </c>
    </row>
    <row r="11" spans="1:15" ht="25.5" customHeight="1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3"/>
      <c r="N11" s="52">
        <f>SUM(N9:N10)</f>
        <v>275866.65999999997</v>
      </c>
    </row>
    <row r="12" spans="1:15" s="55" customFormat="1" ht="25.5" customHeight="1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47"/>
      <c r="N12" s="48"/>
    </row>
    <row r="13" spans="1:15" x14ac:dyDescent="0.25">
      <c r="C13" s="51" t="s">
        <v>66</v>
      </c>
      <c r="D13" s="51"/>
      <c r="E13" s="51"/>
      <c r="F13" s="68" t="s">
        <v>67</v>
      </c>
      <c r="G13" s="68"/>
      <c r="H13" s="68"/>
      <c r="I13" s="68"/>
      <c r="J13" s="68"/>
      <c r="K13" s="68"/>
    </row>
  </sheetData>
  <mergeCells count="13">
    <mergeCell ref="A1:N1"/>
    <mergeCell ref="A4:N4"/>
    <mergeCell ref="A5:N5"/>
    <mergeCell ref="A6:A7"/>
    <mergeCell ref="B6:B7"/>
    <mergeCell ref="F13:K13"/>
    <mergeCell ref="C6:H6"/>
    <mergeCell ref="I6:I7"/>
    <mergeCell ref="J6:J7"/>
    <mergeCell ref="A2:N2"/>
    <mergeCell ref="O6:O7"/>
    <mergeCell ref="K6:M6"/>
    <mergeCell ref="A3:N3"/>
  </mergeCells>
  <pageMargins left="0.16" right="0.16" top="0.59055118110236227" bottom="0.25" header="0" footer="0"/>
  <pageSetup paperSize="9" scale="9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12" sqref="C12"/>
    </sheetView>
  </sheetViews>
  <sheetFormatPr defaultRowHeight="15" x14ac:dyDescent="0.25"/>
  <sheetData>
    <row r="1" spans="1:3" x14ac:dyDescent="0.25">
      <c r="A1" s="56">
        <v>31500</v>
      </c>
      <c r="B1" s="59">
        <v>1</v>
      </c>
      <c r="C1">
        <f>A1*B1</f>
        <v>31500</v>
      </c>
    </row>
    <row r="2" spans="1:3" x14ac:dyDescent="0.25">
      <c r="A2" s="56">
        <v>8700</v>
      </c>
      <c r="B2" s="59">
        <v>1</v>
      </c>
      <c r="C2">
        <f t="shared" ref="C2:C8" si="0">A2*B2</f>
        <v>8700</v>
      </c>
    </row>
    <row r="3" spans="1:3" x14ac:dyDescent="0.25">
      <c r="A3" s="56">
        <v>8700</v>
      </c>
      <c r="B3" s="59">
        <v>1</v>
      </c>
      <c r="C3">
        <f t="shared" si="0"/>
        <v>8700</v>
      </c>
    </row>
    <row r="4" spans="1:3" x14ac:dyDescent="0.25">
      <c r="A4" s="56">
        <v>8700</v>
      </c>
      <c r="B4" s="59">
        <v>2</v>
      </c>
      <c r="C4">
        <f t="shared" si="0"/>
        <v>17400</v>
      </c>
    </row>
    <row r="5" spans="1:3" x14ac:dyDescent="0.25">
      <c r="A5" s="56">
        <v>8700</v>
      </c>
      <c r="B5" s="59">
        <v>2</v>
      </c>
      <c r="C5">
        <f t="shared" si="0"/>
        <v>17400</v>
      </c>
    </row>
    <row r="6" spans="1:3" x14ac:dyDescent="0.25">
      <c r="A6" s="56">
        <v>48000</v>
      </c>
      <c r="B6" s="59">
        <v>1</v>
      </c>
      <c r="C6">
        <f t="shared" si="0"/>
        <v>48000</v>
      </c>
    </row>
    <row r="7" spans="1:3" x14ac:dyDescent="0.25">
      <c r="A7" s="56">
        <v>63000</v>
      </c>
      <c r="B7" s="59">
        <v>3</v>
      </c>
      <c r="C7">
        <f t="shared" si="0"/>
        <v>189000</v>
      </c>
    </row>
    <row r="8" spans="1:3" x14ac:dyDescent="0.25">
      <c r="A8" s="56">
        <v>32285</v>
      </c>
      <c r="B8" s="59">
        <v>1</v>
      </c>
      <c r="C8">
        <f t="shared" si="0"/>
        <v>32285</v>
      </c>
    </row>
    <row r="9" spans="1:3" x14ac:dyDescent="0.25">
      <c r="A9" s="21"/>
      <c r="B9" s="21"/>
    </row>
    <row r="10" spans="1:3" x14ac:dyDescent="0.25">
      <c r="A10" s="21"/>
      <c r="B10" s="21"/>
    </row>
    <row r="11" spans="1:3" x14ac:dyDescent="0.25">
      <c r="A11" s="21"/>
      <c r="B11" s="21"/>
    </row>
    <row r="12" spans="1:3" x14ac:dyDescent="0.25">
      <c r="A12" s="21"/>
      <c r="B12" s="21"/>
      <c r="C12">
        <f>SUM(C1:C11)</f>
        <v>352985</v>
      </c>
    </row>
    <row r="13" spans="1:3" x14ac:dyDescent="0.25">
      <c r="A13" s="21"/>
      <c r="B13" s="21"/>
    </row>
    <row r="14" spans="1:3" x14ac:dyDescent="0.25">
      <c r="A14" s="21"/>
      <c r="B14" s="21"/>
    </row>
    <row r="16" spans="1:3" x14ac:dyDescent="0.25">
      <c r="C16">
        <f ca="1">16:16</f>
        <v>0</v>
      </c>
    </row>
  </sheetData>
  <sheetCalcPr fullCalcOnLoa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2" t="s">
        <v>37</v>
      </c>
      <c r="B1" s="62"/>
    </row>
    <row r="2" spans="1:2" ht="30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44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39"/>
      <c r="B9" s="39"/>
    </row>
    <row r="10" spans="1:2" ht="15.75" x14ac:dyDescent="0.25">
      <c r="A10" s="66" t="s">
        <v>4</v>
      </c>
      <c r="B10" s="66"/>
    </row>
    <row r="11" spans="1:2" ht="15.75" x14ac:dyDescent="0.25">
      <c r="A11" s="39"/>
      <c r="B11" s="39"/>
    </row>
    <row r="12" spans="1:2" ht="15.75" x14ac:dyDescent="0.25">
      <c r="A12" s="40" t="s">
        <v>8</v>
      </c>
      <c r="B12" s="40" t="s">
        <v>5</v>
      </c>
    </row>
    <row r="13" spans="1:2" ht="15.75" x14ac:dyDescent="0.25">
      <c r="A13" s="39"/>
      <c r="B13" s="39"/>
    </row>
    <row r="14" spans="1:2" ht="15.75" x14ac:dyDescent="0.25">
      <c r="A14" s="10" t="s">
        <v>6</v>
      </c>
      <c r="B14" s="39"/>
    </row>
    <row r="15" spans="1:2" ht="15.75" x14ac:dyDescent="0.25">
      <c r="A15" s="11"/>
      <c r="B15" s="39"/>
    </row>
    <row r="16" spans="1:2" ht="29.25" customHeight="1" x14ac:dyDescent="0.25">
      <c r="A16" s="67" t="s">
        <v>7</v>
      </c>
      <c r="B16" s="67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L8" sqref="L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4" t="s">
        <v>29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6" ht="68.25" customHeight="1" x14ac:dyDescent="0.25">
      <c r="A2" s="85" t="s">
        <v>45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6" ht="35.25" customHeight="1" x14ac:dyDescent="0.25">
      <c r="A3" s="78" t="s">
        <v>47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43"/>
      <c r="N3" s="43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 x14ac:dyDescent="0.25">
      <c r="A5" s="80" t="s">
        <v>9</v>
      </c>
      <c r="B5" s="72" t="s">
        <v>23</v>
      </c>
      <c r="C5" s="69" t="s">
        <v>56</v>
      </c>
      <c r="D5" s="70"/>
      <c r="E5" s="70"/>
      <c r="F5" s="71"/>
      <c r="G5" s="72" t="s">
        <v>24</v>
      </c>
      <c r="H5" s="72" t="s">
        <v>25</v>
      </c>
      <c r="I5" s="75" t="s">
        <v>22</v>
      </c>
      <c r="J5" s="75"/>
      <c r="K5" s="75"/>
      <c r="L5" s="44" t="s">
        <v>36</v>
      </c>
      <c r="P5" s="31"/>
    </row>
    <row r="6" spans="1:16" ht="89.25" x14ac:dyDescent="0.25">
      <c r="A6" s="81"/>
      <c r="B6" s="82"/>
      <c r="C6" s="46" t="s">
        <v>53</v>
      </c>
      <c r="D6" s="46" t="s">
        <v>54</v>
      </c>
      <c r="E6" s="46" t="s">
        <v>55</v>
      </c>
      <c r="F6" s="15"/>
      <c r="G6" s="73"/>
      <c r="H6" s="73"/>
      <c r="I6" s="26" t="s">
        <v>26</v>
      </c>
      <c r="J6" s="29" t="s">
        <v>10</v>
      </c>
      <c r="K6" s="29" t="s">
        <v>28</v>
      </c>
      <c r="L6" s="16"/>
    </row>
    <row r="7" spans="1:16" ht="40.5" x14ac:dyDescent="0.25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32</v>
      </c>
      <c r="G7" s="17">
        <v>7</v>
      </c>
      <c r="H7" s="17" t="s">
        <v>60</v>
      </c>
      <c r="I7" s="27" t="s">
        <v>33</v>
      </c>
      <c r="J7" s="27">
        <v>10</v>
      </c>
      <c r="K7" s="27">
        <v>11</v>
      </c>
      <c r="L7" s="17" t="s">
        <v>34</v>
      </c>
    </row>
    <row r="8" spans="1:16" x14ac:dyDescent="0.25">
      <c r="A8" s="18">
        <v>1</v>
      </c>
      <c r="B8" s="19"/>
      <c r="C8" s="20"/>
      <c r="D8" s="20"/>
      <c r="E8" s="20"/>
      <c r="F8" s="42">
        <f>C8+D8+E8</f>
        <v>0</v>
      </c>
      <c r="G8" s="21"/>
      <c r="H8" s="21"/>
      <c r="I8" s="28" t="e">
        <f t="shared" ref="I8:I14" si="0">AVERAGE(C8:E8)</f>
        <v>#DIV/0!</v>
      </c>
      <c r="J8" s="28" t="e">
        <f t="shared" ref="J8:J14" si="1">STDEV(C8:E8)</f>
        <v>#DIV/0!</v>
      </c>
      <c r="K8" s="30" t="e">
        <f>J8/I8</f>
        <v>#DIV/0!</v>
      </c>
      <c r="L8" s="20" t="e">
        <f>F8/H8*G8</f>
        <v>#DIV/0!</v>
      </c>
    </row>
    <row r="9" spans="1:16" x14ac:dyDescent="0.25">
      <c r="A9" s="18">
        <v>2</v>
      </c>
      <c r="B9" s="19"/>
      <c r="C9" s="20"/>
      <c r="D9" s="20"/>
      <c r="E9" s="20"/>
      <c r="F9" s="42">
        <f t="shared" ref="F9:F14" si="2">C9+D9+E9</f>
        <v>0</v>
      </c>
      <c r="G9" s="21"/>
      <c r="H9" s="21"/>
      <c r="I9" s="28" t="e">
        <f t="shared" si="0"/>
        <v>#DIV/0!</v>
      </c>
      <c r="J9" s="28" t="e">
        <f t="shared" si="1"/>
        <v>#DIV/0!</v>
      </c>
      <c r="K9" s="30" t="e">
        <f t="shared" ref="K9:K14" si="3">J9/I9</f>
        <v>#DIV/0!</v>
      </c>
      <c r="L9" s="20" t="e">
        <f t="shared" ref="L9:L14" si="4">F9/H9*G9</f>
        <v>#DIV/0!</v>
      </c>
    </row>
    <row r="10" spans="1:16" x14ac:dyDescent="0.25">
      <c r="A10" s="18">
        <v>3</v>
      </c>
      <c r="B10" s="19"/>
      <c r="C10" s="20"/>
      <c r="D10" s="20"/>
      <c r="E10" s="20"/>
      <c r="F10" s="42">
        <f t="shared" si="2"/>
        <v>0</v>
      </c>
      <c r="G10" s="21"/>
      <c r="H10" s="21"/>
      <c r="I10" s="28" t="e">
        <f t="shared" si="0"/>
        <v>#DIV/0!</v>
      </c>
      <c r="J10" s="28" t="e">
        <f t="shared" si="1"/>
        <v>#DIV/0!</v>
      </c>
      <c r="K10" s="30" t="e">
        <f t="shared" si="3"/>
        <v>#DIV/0!</v>
      </c>
      <c r="L10" s="20" t="e">
        <f t="shared" si="4"/>
        <v>#DIV/0!</v>
      </c>
    </row>
    <row r="11" spans="1:16" x14ac:dyDescent="0.25">
      <c r="A11" s="18">
        <v>4</v>
      </c>
      <c r="B11" s="19"/>
      <c r="C11" s="20"/>
      <c r="D11" s="20"/>
      <c r="E11" s="20"/>
      <c r="F11" s="42">
        <f t="shared" si="2"/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si="3"/>
        <v>#DIV/0!</v>
      </c>
      <c r="L11" s="20" t="e">
        <f t="shared" si="4"/>
        <v>#DIV/0!</v>
      </c>
    </row>
    <row r="12" spans="1:16" x14ac:dyDescent="0.25">
      <c r="A12" s="18">
        <v>5</v>
      </c>
      <c r="B12" s="19"/>
      <c r="C12" s="20"/>
      <c r="D12" s="20"/>
      <c r="E12" s="20"/>
      <c r="F12" s="42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</row>
    <row r="13" spans="1:16" x14ac:dyDescent="0.25">
      <c r="A13" s="18">
        <v>6</v>
      </c>
      <c r="B13" s="19"/>
      <c r="C13" s="20"/>
      <c r="D13" s="20"/>
      <c r="E13" s="20"/>
      <c r="F13" s="42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</row>
    <row r="14" spans="1:16" x14ac:dyDescent="0.25">
      <c r="A14" s="18">
        <v>7</v>
      </c>
      <c r="B14" s="19"/>
      <c r="C14" s="20"/>
      <c r="D14" s="20"/>
      <c r="E14" s="20"/>
      <c r="F14" s="42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</row>
    <row r="15" spans="1:16" ht="6" customHeight="1" x14ac:dyDescent="0.25">
      <c r="A15" s="34"/>
      <c r="B15" s="34"/>
      <c r="C15" s="34"/>
      <c r="D15" s="34"/>
      <c r="E15" s="34"/>
      <c r="F15" s="35"/>
      <c r="G15" s="34"/>
      <c r="H15" s="34"/>
      <c r="I15" s="36"/>
      <c r="J15" s="36"/>
      <c r="K15" s="37"/>
      <c r="L15" s="36"/>
    </row>
    <row r="16" spans="1:16" ht="33" customHeight="1" x14ac:dyDescent="0.25">
      <c r="A16" s="83" t="s">
        <v>35</v>
      </c>
      <c r="B16" s="84"/>
      <c r="C16" s="84"/>
      <c r="D16" s="84"/>
      <c r="E16" s="84"/>
      <c r="F16" s="84"/>
      <c r="G16" s="84"/>
      <c r="H16" s="84"/>
      <c r="I16" s="84"/>
      <c r="J16" s="41"/>
      <c r="K16" s="41"/>
      <c r="L16" s="23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2" t="s">
        <v>37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38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8"/>
      <c r="B9" s="8"/>
    </row>
    <row r="10" spans="1:2" ht="15.75" x14ac:dyDescent="0.25">
      <c r="A10" s="66" t="s">
        <v>4</v>
      </c>
      <c r="B10" s="66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67" t="s">
        <v>7</v>
      </c>
      <c r="B16" s="67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4" t="s">
        <v>29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8" ht="14.25" customHeight="1" x14ac:dyDescent="0.25">
      <c r="A2" s="85" t="s">
        <v>30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8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8" ht="49.5" customHeight="1" x14ac:dyDescent="0.25">
      <c r="A4" s="78" t="s">
        <v>31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8" ht="21.75" customHeight="1" x14ac:dyDescent="0.25">
      <c r="A5" s="78" t="s">
        <v>42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</row>
    <row r="6" spans="1:18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 x14ac:dyDescent="0.25">
      <c r="A7" s="80" t="s">
        <v>9</v>
      </c>
      <c r="B7" s="72" t="s">
        <v>23</v>
      </c>
      <c r="C7" s="69" t="s">
        <v>56</v>
      </c>
      <c r="D7" s="70"/>
      <c r="E7" s="70"/>
      <c r="F7" s="71"/>
      <c r="G7" s="72" t="s">
        <v>24</v>
      </c>
      <c r="H7" s="72" t="s">
        <v>25</v>
      </c>
      <c r="I7" s="86" t="s">
        <v>22</v>
      </c>
      <c r="J7" s="86"/>
      <c r="K7" s="86"/>
      <c r="L7" s="14" t="s">
        <v>36</v>
      </c>
      <c r="M7" s="45" t="s">
        <v>52</v>
      </c>
      <c r="N7" s="87" t="s">
        <v>41</v>
      </c>
      <c r="R7" s="31"/>
    </row>
    <row r="8" spans="1:18" ht="153" x14ac:dyDescent="0.25">
      <c r="A8" s="81"/>
      <c r="B8" s="82"/>
      <c r="C8" s="46" t="s">
        <v>53</v>
      </c>
      <c r="D8" s="46" t="s">
        <v>54</v>
      </c>
      <c r="E8" s="46" t="s">
        <v>55</v>
      </c>
      <c r="F8" s="15"/>
      <c r="G8" s="73"/>
      <c r="H8" s="73"/>
      <c r="I8" s="26" t="s">
        <v>26</v>
      </c>
      <c r="J8" s="29" t="s">
        <v>10</v>
      </c>
      <c r="K8" s="29" t="s">
        <v>28</v>
      </c>
      <c r="L8" s="16"/>
      <c r="M8" s="32" t="s">
        <v>51</v>
      </c>
      <c r="N8" s="88"/>
    </row>
    <row r="9" spans="1:18" ht="54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32</v>
      </c>
      <c r="G9" s="17">
        <v>7</v>
      </c>
      <c r="H9" s="17" t="s">
        <v>60</v>
      </c>
      <c r="I9" s="27" t="s">
        <v>33</v>
      </c>
      <c r="J9" s="27">
        <v>10</v>
      </c>
      <c r="K9" s="27">
        <v>11</v>
      </c>
      <c r="L9" s="17" t="s">
        <v>34</v>
      </c>
      <c r="M9" s="17">
        <v>13</v>
      </c>
      <c r="N9" s="17">
        <v>14</v>
      </c>
    </row>
    <row r="10" spans="1:18" x14ac:dyDescent="0.25">
      <c r="A10" s="18">
        <v>1</v>
      </c>
      <c r="B10" s="19"/>
      <c r="C10" s="20"/>
      <c r="D10" s="20"/>
      <c r="E10" s="20"/>
      <c r="F10" s="25">
        <f>C10+D10+E10</f>
        <v>0</v>
      </c>
      <c r="G10" s="21"/>
      <c r="H10" s="21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20" t="e">
        <f>F10/H10*G10</f>
        <v>#DIV/0!</v>
      </c>
      <c r="M10" s="33"/>
      <c r="N10" s="20" t="e">
        <f>L10*(1+M10)</f>
        <v>#DIV/0!</v>
      </c>
    </row>
    <row r="11" spans="1:18" x14ac:dyDescent="0.25">
      <c r="A11" s="18">
        <v>2</v>
      </c>
      <c r="B11" s="19"/>
      <c r="C11" s="20"/>
      <c r="D11" s="20"/>
      <c r="E11" s="20"/>
      <c r="F11" s="25">
        <f t="shared" ref="F11:F16" si="2">C11+D11+E11</f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20" t="e">
        <f t="shared" ref="L11:L16" si="4">F11/H11*G11</f>
        <v>#DIV/0!</v>
      </c>
      <c r="M11" s="33"/>
      <c r="N11" s="20" t="e">
        <f t="shared" ref="N11:N16" si="5">L11*(1+M11)</f>
        <v>#DIV/0!</v>
      </c>
    </row>
    <row r="12" spans="1:18" x14ac:dyDescent="0.25">
      <c r="A12" s="18">
        <v>3</v>
      </c>
      <c r="B12" s="19"/>
      <c r="C12" s="20"/>
      <c r="D12" s="20"/>
      <c r="E12" s="20"/>
      <c r="F12" s="25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  <c r="M12" s="33"/>
      <c r="N12" s="20" t="e">
        <f t="shared" si="5"/>
        <v>#DIV/0!</v>
      </c>
    </row>
    <row r="13" spans="1:18" x14ac:dyDescent="0.25">
      <c r="A13" s="18">
        <v>4</v>
      </c>
      <c r="B13" s="19"/>
      <c r="C13" s="20"/>
      <c r="D13" s="20"/>
      <c r="E13" s="20"/>
      <c r="F13" s="25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  <c r="M13" s="33"/>
      <c r="N13" s="20" t="e">
        <f t="shared" si="5"/>
        <v>#DIV/0!</v>
      </c>
    </row>
    <row r="14" spans="1:18" x14ac:dyDescent="0.25">
      <c r="A14" s="18">
        <v>5</v>
      </c>
      <c r="B14" s="19"/>
      <c r="C14" s="20"/>
      <c r="D14" s="20"/>
      <c r="E14" s="20"/>
      <c r="F14" s="25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  <c r="M14" s="33"/>
      <c r="N14" s="20" t="e">
        <f t="shared" si="5"/>
        <v>#DIV/0!</v>
      </c>
    </row>
    <row r="15" spans="1:18" x14ac:dyDescent="0.25">
      <c r="A15" s="18">
        <v>6</v>
      </c>
      <c r="B15" s="19"/>
      <c r="C15" s="20"/>
      <c r="D15" s="20"/>
      <c r="E15" s="20"/>
      <c r="F15" s="25">
        <f t="shared" si="2"/>
        <v>0</v>
      </c>
      <c r="G15" s="21"/>
      <c r="H15" s="21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20" t="e">
        <f t="shared" si="4"/>
        <v>#DIV/0!</v>
      </c>
      <c r="M15" s="33"/>
      <c r="N15" s="20" t="e">
        <f t="shared" si="5"/>
        <v>#DIV/0!</v>
      </c>
    </row>
    <row r="16" spans="1:18" x14ac:dyDescent="0.25">
      <c r="A16" s="18">
        <v>7</v>
      </c>
      <c r="B16" s="19"/>
      <c r="C16" s="20"/>
      <c r="D16" s="20"/>
      <c r="E16" s="20"/>
      <c r="F16" s="25">
        <f t="shared" si="2"/>
        <v>0</v>
      </c>
      <c r="G16" s="21"/>
      <c r="H16" s="21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20" t="e">
        <f t="shared" si="4"/>
        <v>#DIV/0!</v>
      </c>
      <c r="M16" s="33"/>
      <c r="N16" s="20" t="e">
        <f t="shared" si="5"/>
        <v>#DIV/0!</v>
      </c>
    </row>
    <row r="17" spans="1:14" ht="6" customHeight="1" x14ac:dyDescent="0.25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  <c r="M17" s="38"/>
      <c r="N17" s="36"/>
    </row>
    <row r="18" spans="1:14" ht="33" customHeight="1" x14ac:dyDescent="0.25">
      <c r="A18" s="83" t="s">
        <v>35</v>
      </c>
      <c r="B18" s="84"/>
      <c r="C18" s="84"/>
      <c r="D18" s="84"/>
      <c r="E18" s="84"/>
      <c r="F18" s="84"/>
      <c r="G18" s="84"/>
      <c r="H18" s="84"/>
      <c r="I18" s="84"/>
      <c r="J18" s="22"/>
      <c r="K18" s="22"/>
      <c r="L18" s="23" t="e">
        <f>SUM(L10:L17)</f>
        <v>#DIV/0!</v>
      </c>
      <c r="M18" s="23"/>
      <c r="N18" s="23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C7:F7"/>
    <mergeCell ref="G7:G8"/>
    <mergeCell ref="H7:H8"/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2" t="s">
        <v>37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40</v>
      </c>
    </row>
    <row r="7" spans="1:2" ht="91.5" customHeight="1" x14ac:dyDescent="0.25">
      <c r="A7" s="5" t="s">
        <v>49</v>
      </c>
      <c r="B7" s="6" t="s">
        <v>21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8"/>
      <c r="B9" s="8"/>
    </row>
    <row r="10" spans="1:2" ht="15.75" x14ac:dyDescent="0.25">
      <c r="A10" s="66" t="s">
        <v>4</v>
      </c>
      <c r="B10" s="66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67" t="s">
        <v>7</v>
      </c>
      <c r="B16" s="67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4" t="s">
        <v>29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2" spans="1:16" ht="14.25" customHeight="1" x14ac:dyDescent="0.25">
      <c r="A2" s="85" t="s">
        <v>43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6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1:16" ht="49.5" customHeight="1" x14ac:dyDescent="0.25">
      <c r="A4" s="78" t="s">
        <v>48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6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6" x14ac:dyDescent="0.25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 x14ac:dyDescent="0.25">
      <c r="A7" s="80" t="s">
        <v>9</v>
      </c>
      <c r="B7" s="72" t="s">
        <v>23</v>
      </c>
      <c r="C7" s="69" t="s">
        <v>56</v>
      </c>
      <c r="D7" s="70"/>
      <c r="E7" s="70"/>
      <c r="F7" s="71"/>
      <c r="G7" s="72" t="s">
        <v>24</v>
      </c>
      <c r="H7" s="72" t="s">
        <v>25</v>
      </c>
      <c r="I7" s="75" t="s">
        <v>22</v>
      </c>
      <c r="J7" s="75"/>
      <c r="K7" s="75"/>
      <c r="L7" s="14" t="s">
        <v>36</v>
      </c>
      <c r="P7" s="31"/>
    </row>
    <row r="8" spans="1:16" ht="89.25" x14ac:dyDescent="0.25">
      <c r="A8" s="81"/>
      <c r="B8" s="82"/>
      <c r="C8" s="46" t="s">
        <v>53</v>
      </c>
      <c r="D8" s="46" t="s">
        <v>54</v>
      </c>
      <c r="E8" s="46" t="s">
        <v>55</v>
      </c>
      <c r="F8" s="15"/>
      <c r="G8" s="73"/>
      <c r="H8" s="73"/>
      <c r="I8" s="26" t="s">
        <v>26</v>
      </c>
      <c r="J8" s="29" t="s">
        <v>10</v>
      </c>
      <c r="K8" s="29" t="s">
        <v>28</v>
      </c>
      <c r="L8" s="16"/>
    </row>
    <row r="9" spans="1:16" ht="40.5" x14ac:dyDescent="0.2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32</v>
      </c>
      <c r="G9" s="17">
        <v>7</v>
      </c>
      <c r="H9" s="17" t="s">
        <v>60</v>
      </c>
      <c r="I9" s="27" t="s">
        <v>33</v>
      </c>
      <c r="J9" s="27">
        <v>10</v>
      </c>
      <c r="K9" s="27">
        <v>11</v>
      </c>
      <c r="L9" s="17" t="s">
        <v>34</v>
      </c>
    </row>
    <row r="10" spans="1:16" x14ac:dyDescent="0.25">
      <c r="A10" s="18">
        <v>1</v>
      </c>
      <c r="B10" s="19"/>
      <c r="C10" s="20"/>
      <c r="D10" s="20"/>
      <c r="E10" s="20"/>
      <c r="F10" s="25">
        <f>C10+D10+E10</f>
        <v>0</v>
      </c>
      <c r="G10" s="21"/>
      <c r="H10" s="21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20" t="e">
        <f>F10/H10*G10</f>
        <v>#DIV/0!</v>
      </c>
    </row>
    <row r="11" spans="1:16" x14ac:dyDescent="0.25">
      <c r="A11" s="18">
        <v>2</v>
      </c>
      <c r="B11" s="19"/>
      <c r="C11" s="20"/>
      <c r="D11" s="20"/>
      <c r="E11" s="20"/>
      <c r="F11" s="25">
        <f t="shared" ref="F11:F16" si="2">C11+D11+E11</f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20" t="e">
        <f t="shared" ref="L11:L16" si="4">F11/H11*G11</f>
        <v>#DIV/0!</v>
      </c>
    </row>
    <row r="12" spans="1:16" x14ac:dyDescent="0.25">
      <c r="A12" s="18">
        <v>3</v>
      </c>
      <c r="B12" s="19"/>
      <c r="C12" s="20"/>
      <c r="D12" s="20"/>
      <c r="E12" s="20"/>
      <c r="F12" s="25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</row>
    <row r="13" spans="1:16" x14ac:dyDescent="0.25">
      <c r="A13" s="18">
        <v>4</v>
      </c>
      <c r="B13" s="19"/>
      <c r="C13" s="20"/>
      <c r="D13" s="20"/>
      <c r="E13" s="20"/>
      <c r="F13" s="25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</row>
    <row r="14" spans="1:16" x14ac:dyDescent="0.25">
      <c r="A14" s="18">
        <v>5</v>
      </c>
      <c r="B14" s="19"/>
      <c r="C14" s="20"/>
      <c r="D14" s="20"/>
      <c r="E14" s="20"/>
      <c r="F14" s="25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</row>
    <row r="15" spans="1:16" x14ac:dyDescent="0.25">
      <c r="A15" s="18">
        <v>6</v>
      </c>
      <c r="B15" s="19"/>
      <c r="C15" s="20"/>
      <c r="D15" s="20"/>
      <c r="E15" s="20"/>
      <c r="F15" s="25">
        <f t="shared" si="2"/>
        <v>0</v>
      </c>
      <c r="G15" s="21"/>
      <c r="H15" s="21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20" t="e">
        <f t="shared" si="4"/>
        <v>#DIV/0!</v>
      </c>
    </row>
    <row r="16" spans="1:16" x14ac:dyDescent="0.25">
      <c r="A16" s="18">
        <v>7</v>
      </c>
      <c r="B16" s="19"/>
      <c r="C16" s="20"/>
      <c r="D16" s="20"/>
      <c r="E16" s="20"/>
      <c r="F16" s="25">
        <f t="shared" si="2"/>
        <v>0</v>
      </c>
      <c r="G16" s="21"/>
      <c r="H16" s="21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20" t="e">
        <f t="shared" si="4"/>
        <v>#DIV/0!</v>
      </c>
    </row>
    <row r="17" spans="1:12" ht="6" customHeight="1" x14ac:dyDescent="0.25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</row>
    <row r="18" spans="1:12" ht="33" customHeight="1" x14ac:dyDescent="0.25">
      <c r="A18" s="83" t="s">
        <v>35</v>
      </c>
      <c r="B18" s="84"/>
      <c r="C18" s="84"/>
      <c r="D18" s="84"/>
      <c r="E18" s="84"/>
      <c r="F18" s="84"/>
      <c r="G18" s="84"/>
      <c r="H18" s="84"/>
      <c r="I18" s="84"/>
      <c r="J18" s="22"/>
      <c r="K18" s="22"/>
      <c r="L18" s="23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10" t="s">
        <v>12</v>
      </c>
    </row>
    <row r="2" spans="1:2" ht="32.25" customHeight="1" x14ac:dyDescent="0.25">
      <c r="A2" s="62" t="s">
        <v>13</v>
      </c>
      <c r="B2" s="62"/>
    </row>
    <row r="3" spans="1:2" ht="33.75" customHeight="1" x14ac:dyDescent="0.25">
      <c r="A3" s="62"/>
      <c r="B3" s="62"/>
    </row>
    <row r="4" spans="1:2" ht="15.75" x14ac:dyDescent="0.25">
      <c r="A4" s="89" t="s">
        <v>0</v>
      </c>
      <c r="B4" s="89"/>
    </row>
    <row r="5" spans="1:2" ht="15.75" x14ac:dyDescent="0.25">
      <c r="A5" s="90" t="s">
        <v>1</v>
      </c>
      <c r="B5" s="24" t="s">
        <v>14</v>
      </c>
    </row>
    <row r="6" spans="1:2" ht="54.75" customHeight="1" x14ac:dyDescent="0.25">
      <c r="A6" s="91"/>
      <c r="B6" s="24" t="s">
        <v>15</v>
      </c>
    </row>
    <row r="7" spans="1:2" ht="42" customHeight="1" x14ac:dyDescent="0.25">
      <c r="A7" s="91"/>
      <c r="B7" s="24" t="s">
        <v>16</v>
      </c>
    </row>
    <row r="8" spans="1:2" ht="38.25" customHeight="1" x14ac:dyDescent="0.25">
      <c r="A8" s="92"/>
      <c r="B8" s="24" t="s">
        <v>17</v>
      </c>
    </row>
    <row r="9" spans="1:2" ht="111" customHeight="1" x14ac:dyDescent="0.25">
      <c r="A9" s="5" t="s">
        <v>18</v>
      </c>
      <c r="B9" s="5" t="s">
        <v>19</v>
      </c>
    </row>
    <row r="10" spans="1:2" ht="15.75" x14ac:dyDescent="0.25">
      <c r="A10" s="5" t="s">
        <v>20</v>
      </c>
      <c r="B10" s="5"/>
    </row>
    <row r="11" spans="1:2" ht="98.25" customHeight="1" x14ac:dyDescent="0.25">
      <c r="A11" s="5" t="s">
        <v>50</v>
      </c>
      <c r="B11" s="6" t="s">
        <v>21</v>
      </c>
    </row>
    <row r="12" spans="1:2" ht="15.75" x14ac:dyDescent="0.25">
      <c r="A12" s="7"/>
      <c r="B12" s="7"/>
    </row>
    <row r="13" spans="1:2" ht="15.75" x14ac:dyDescent="0.25">
      <c r="A13" s="11"/>
      <c r="B13" s="7"/>
    </row>
    <row r="14" spans="1:2" ht="15.75" x14ac:dyDescent="0.25">
      <c r="A14" s="67" t="s">
        <v>7</v>
      </c>
      <c r="B14" s="67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НМЦК-п.3.7.1</vt:lpstr>
      <vt:lpstr>Прилож.1 - п.3.7.1</vt:lpstr>
      <vt:lpstr>Лист1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Надежда Игоревна Сафронова</cp:lastModifiedBy>
  <cp:lastPrinted>2025-03-25T10:03:34Z</cp:lastPrinted>
  <dcterms:created xsi:type="dcterms:W3CDTF">2011-08-15T06:57:36Z</dcterms:created>
  <dcterms:modified xsi:type="dcterms:W3CDTF">2026-05-07T07:35:13Z</dcterms:modified>
</cp:coreProperties>
</file>