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цены'!$B$7:$N$10</definedName>
    <definedName name="_xlnm.Print_Area" localSheetId="0">'Расчет цены'!$A$1:$M$14</definedName>
  </definedNames>
  <calcPr calcId="145621"/>
</workbook>
</file>

<file path=xl/calcChain.xml><?xml version="1.0" encoding="utf-8"?>
<calcChain xmlns="http://schemas.openxmlformats.org/spreadsheetml/2006/main">
  <c r="Q9" i="2" l="1"/>
  <c r="P9" i="2"/>
  <c r="O9" i="2"/>
  <c r="L9" i="2" l="1"/>
  <c r="M9" i="2" s="1"/>
  <c r="I9" i="2"/>
  <c r="J9" i="2" s="1"/>
  <c r="K9" i="2" s="1"/>
  <c r="M10" i="2" l="1"/>
</calcChain>
</file>

<file path=xl/sharedStrings.xml><?xml version="1.0" encoding="utf-8"?>
<sst xmlns="http://schemas.openxmlformats.org/spreadsheetml/2006/main" count="31" uniqueCount="30">
  <si>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</si>
  <si>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</si>
  <si>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</si>
  <si>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</si>
  <si>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</si>
  <si>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</si>
  <si>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</si>
  <si>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</si>
  <si>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</si>
  <si>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</si>
  <si>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</si>
  <si>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</si>
  <si>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</si>
  <si>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</si>
  <si>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</si>
  <si>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r>
      <t xml:space="preserve">коэффициент вариации цен V (%) </t>
    </r>
    <r>
      <rPr>
        <b/>
        <i/>
        <sz val="10"/>
        <color indexed="8"/>
        <rFont val="Times New Roman"/>
        <family val="1"/>
        <charset val="204"/>
      </rPr>
      <t xml:space="preserve"> (не должен превышать 33%)</t>
    </r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</si>
  <si>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</si>
  <si>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</si>
  <si>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</si>
  <si>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Мухачева О.Ф.</t>
  </si>
  <si>
    <t>Член контрактной службы, заведующий отделением:</t>
  </si>
  <si>
    <t>Волан для бадминтона</t>
  </si>
  <si>
    <t>УПАК</t>
  </si>
  <si>
    <t>Поставка воланов для бадминтона</t>
  </si>
  <si>
    <t>(подпись)</t>
  </si>
  <si>
    <t>Приложение № 5</t>
  </si>
  <si>
    <t>Источник 
инф. № 1
Вх.№ 157 от 12.05.2026</t>
  </si>
  <si>
    <t>Источник 
инф. № 2
Вх.№ 158 от 12.05.2026</t>
  </si>
  <si>
    <t>Источник 
инф. № 3
Вх.№ 159 от 12.05.2026</t>
  </si>
  <si>
    <t>Дата подготовки обоснования цены: 12.05.2026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</si>
</sst>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44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family val="2"/>
      <charset val="204"/>
    </font>
    <font>
      <sz val="8"/>
      <color rgb="FF00000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color rgb="FFFF000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30" fillId="0" borderId="0"/>
    <xf numFmtId="0" fontId="31" fillId="0" borderId="0"/>
    <xf numFmtId="0" fontId="25" fillId="0" borderId="0"/>
    <xf numFmtId="0" fontId="24" fillId="0" borderId="0"/>
    <xf numFmtId="0" fontId="29" fillId="0" borderId="0"/>
    <xf numFmtId="0" fontId="29" fillId="0" borderId="0"/>
    <xf numFmtId="0" fontId="24" fillId="0" borderId="0"/>
    <xf numFmtId="0" fontId="32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6" fillId="0" borderId="0"/>
    <xf numFmtId="0" fontId="29" fillId="0" borderId="0"/>
    <xf numFmtId="0" fontId="29" fillId="0" borderId="0"/>
    <xf numFmtId="164" fontId="29" fillId="0" borderId="0" applyFont="0" applyFill="0" applyBorder="0" applyAlignment="0" applyProtection="0"/>
    <xf numFmtId="0" fontId="32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164" fontId="4" fillId="0" borderId="0" xfId="0" applyNumberFormat="1" applyFont="1"/>
    <xf numFmtId="0" fontId="33" fillId="0" borderId="0" xfId="0" applyFont="1"/>
    <xf numFmtId="4" fontId="4" fillId="0" borderId="0" xfId="0" applyNumberFormat="1" applyFont="1"/>
    <xf numFmtId="0" fontId="4" fillId="0" borderId="0" xfId="0" applyFont="1" applyAlignment="1">
      <alignment horizontal="right"/>
    </xf>
    <xf numFmtId="4" fontId="4" fillId="24" borderId="1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34" fillId="0" borderId="0" xfId="43" applyFont="1" applyBorder="1" applyAlignment="1">
      <alignment horizontal="center"/>
    </xf>
    <xf numFmtId="0" fontId="34" fillId="0" borderId="0" xfId="43" applyFont="1" applyBorder="1" applyAlignment="1">
      <alignment horizontal="left"/>
    </xf>
    <xf numFmtId="0" fontId="34" fillId="0" borderId="0" xfId="43" applyFont="1" applyBorder="1" applyAlignment="1"/>
    <xf numFmtId="0" fontId="34" fillId="0" borderId="0" xfId="43" applyFont="1" applyFill="1" applyBorder="1" applyAlignment="1">
      <alignment horizontal="left"/>
    </xf>
    <xf numFmtId="0" fontId="7" fillId="0" borderId="10" xfId="0" applyFont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4" fontId="4" fillId="0" borderId="11" xfId="0" applyNumberFormat="1" applyFont="1" applyFill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35" fillId="24" borderId="10" xfId="0" applyFont="1" applyFill="1" applyBorder="1" applyAlignment="1">
      <alignment horizontal="left" vertical="center" wrapText="1"/>
    </xf>
    <xf numFmtId="4" fontId="35" fillId="0" borderId="10" xfId="40" applyNumberFormat="1" applyFont="1" applyFill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2" fontId="4" fillId="0" borderId="10" xfId="0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vertical="center" wrapText="1"/>
    </xf>
    <xf numFmtId="0" fontId="4" fillId="0" borderId="0" xfId="0" applyFont="1" applyBorder="1"/>
    <xf numFmtId="0" fontId="38" fillId="0" borderId="14" xfId="0" applyFont="1" applyBorder="1" applyAlignment="1">
      <alignment horizontal="center" vertical="center" wrapText="1"/>
    </xf>
    <xf numFmtId="0" fontId="39" fillId="24" borderId="10" xfId="0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top"/>
    </xf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1" fillId="0" borderId="0" xfId="0" applyFont="1" applyBorder="1"/>
    <xf numFmtId="0" fontId="41" fillId="0" borderId="0" xfId="0" applyFont="1"/>
    <xf numFmtId="0" fontId="40" fillId="0" borderId="0" xfId="0" applyFont="1"/>
    <xf numFmtId="4" fontId="40" fillId="0" borderId="14" xfId="0" applyNumberFormat="1" applyFont="1" applyBorder="1" applyAlignment="1">
      <alignment horizontal="center" vertical="center" wrapText="1"/>
    </xf>
    <xf numFmtId="0" fontId="0" fillId="0" borderId="0" xfId="0"/>
    <xf numFmtId="0" fontId="33" fillId="0" borderId="0" xfId="0" applyFont="1"/>
    <xf numFmtId="0" fontId="4" fillId="0" borderId="0" xfId="0" applyFont="1" applyFill="1" applyBorder="1" applyAlignment="1">
      <alignment horizontal="left" wrapText="1"/>
    </xf>
    <xf numFmtId="0" fontId="4" fillId="0" borderId="12" xfId="0" applyFont="1" applyFill="1" applyBorder="1" applyAlignment="1">
      <alignment wrapText="1"/>
    </xf>
    <xf numFmtId="0" fontId="39" fillId="0" borderId="14" xfId="0" applyFont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42" fillId="0" borderId="0" xfId="43" applyFont="1" applyFill="1" applyBorder="1" applyAlignment="1"/>
    <xf numFmtId="0" fontId="40" fillId="0" borderId="0" xfId="0" applyFont="1" applyFill="1" applyBorder="1" applyAlignment="1">
      <alignment vertical="top"/>
    </xf>
    <xf numFmtId="0" fontId="41" fillId="0" borderId="0" xfId="0" applyFont="1" applyAlignment="1">
      <alignment vertical="top"/>
    </xf>
    <xf numFmtId="0" fontId="4" fillId="0" borderId="12" xfId="0" applyFont="1" applyFill="1" applyBorder="1" applyAlignment="1">
      <alignment horizontal="center" wrapText="1"/>
    </xf>
    <xf numFmtId="0" fontId="37" fillId="0" borderId="17" xfId="0" applyFont="1" applyBorder="1" applyAlignment="1">
      <alignment horizontal="center"/>
    </xf>
    <xf numFmtId="0" fontId="27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7" fillId="0" borderId="10" xfId="0" applyNumberFormat="1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43" fillId="0" borderId="10" xfId="0" applyFont="1" applyFill="1" applyBorder="1" applyAlignment="1">
      <alignment horizontal="center" vertical="center" wrapText="1"/>
    </xf>
    <xf numFmtId="0" fontId="34" fillId="0" borderId="0" xfId="43" applyFont="1" applyFill="1" applyBorder="1" applyAlignment="1">
      <alignment vertical="center"/>
    </xf>
  </cellXfs>
  <cellStyles count="74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68"/>
    <cellStyle name="Обычный 2 2 3 3" xfId="60"/>
    <cellStyle name="Обычный 2 3" xfId="67"/>
    <cellStyle name="Обычный 2 4" xfId="59"/>
    <cellStyle name="Обычный 3" xfId="41"/>
    <cellStyle name="Обычный 3 2" xfId="69"/>
    <cellStyle name="Обычный 3 3" xfId="61"/>
    <cellStyle name="Обычный 4" xfId="42"/>
    <cellStyle name="Обычный 4 2" xfId="53"/>
    <cellStyle name="Обычный 5" xfId="58"/>
    <cellStyle name="Обычный 5 2" xfId="66"/>
    <cellStyle name="Обычный 6 3 3" xfId="54"/>
    <cellStyle name="Обычный 6 3 3 2" xfId="71"/>
    <cellStyle name="Обычный 6 3 3 3" xfId="63"/>
    <cellStyle name="Обычный 6 5 3" xfId="55"/>
    <cellStyle name="Обычный 6 5 3 2" xfId="72"/>
    <cellStyle name="Обычный 6 5 3 3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73"/>
    <cellStyle name="Финансовый 2 2 3" xfId="65"/>
    <cellStyle name="Финансовый 2 3" xfId="70"/>
    <cellStyle name="Финансовый 2 4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6</xdr:row>
      <xdr:rowOff>676275</xdr:rowOff>
    </xdr:from>
    <xdr:to>
      <xdr:col>11</xdr:col>
      <xdr:colOff>0</xdr:colOff>
      <xdr:row>6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6</xdr:row>
      <xdr:rowOff>590550</xdr:rowOff>
    </xdr:from>
    <xdr:to>
      <xdr:col>9</xdr:col>
      <xdr:colOff>1019175</xdr:colOff>
      <xdr:row>6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23"/>
  <sheetViews>
    <sheetView tabSelected="1" zoomScaleNormal="100" zoomScaleSheetLayoutView="100" workbookViewId="0">
      <selection activeCell="O1" sqref="O1:Q1048576"/>
    </sheetView>
  </sheetViews>
  <sheetFormatPr defaultRowHeight="12.75" x14ac:dyDescent="0.2"/>
  <cols>
    <col min="1" max="1" width="4.5703125" style="1" customWidth="1"/>
    <col min="2" max="2" width="37.85546875" style="1" customWidth="1"/>
    <col min="3" max="3" width="9.5703125" style="1" customWidth="1"/>
    <col min="4" max="5" width="6.85546875" style="1" customWidth="1"/>
    <col min="6" max="6" width="11.85546875" style="1" customWidth="1"/>
    <col min="7" max="7" width="12" style="1" customWidth="1"/>
    <col min="8" max="8" width="11.42578125" style="1" customWidth="1"/>
    <col min="9" max="9" width="11.5703125" style="1" customWidth="1"/>
    <col min="10" max="10" width="14.28515625" style="1" customWidth="1"/>
    <col min="11" max="11" width="15.85546875" style="1" customWidth="1"/>
    <col min="12" max="12" width="12.85546875" style="1" customWidth="1"/>
    <col min="13" max="13" width="13.7109375" style="1" customWidth="1"/>
    <col min="14" max="14" width="9.140625" style="1"/>
    <col min="15" max="16" width="10.140625" style="1" hidden="1" customWidth="1"/>
    <col min="17" max="17" width="10" style="1" hidden="1" customWidth="1"/>
    <col min="18" max="16384" width="9.140625" style="1"/>
  </cols>
  <sheetData>
    <row r="1" spans="1:23" ht="27.75" customHeight="1" x14ac:dyDescent="0.2">
      <c r="A1" s="66" t="s">
        <v>25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23" ht="33.75" customHeight="1" x14ac:dyDescent="0.25">
      <c r="A2" s="67" t="s">
        <v>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23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3" ht="22.5" customHeight="1" x14ac:dyDescent="0.2">
      <c r="A4" s="62" t="s">
        <v>1</v>
      </c>
      <c r="B4" s="62"/>
      <c r="C4" s="49" t="s">
        <v>23</v>
      </c>
      <c r="D4" s="49"/>
      <c r="E4" s="49"/>
      <c r="F4" s="49"/>
      <c r="G4" s="49"/>
      <c r="H4" s="49"/>
      <c r="I4" s="49"/>
      <c r="J4" s="49"/>
      <c r="K4" s="49"/>
      <c r="L4" s="49"/>
      <c r="M4" s="50"/>
    </row>
    <row r="5" spans="1:23" ht="119.25" customHeight="1" x14ac:dyDescent="0.2">
      <c r="A5" s="62" t="s">
        <v>14</v>
      </c>
      <c r="B5" s="62"/>
      <c r="C5" s="65" t="s">
        <v>18</v>
      </c>
      <c r="D5" s="65"/>
      <c r="E5" s="65"/>
      <c r="F5" s="65"/>
      <c r="G5" s="65"/>
      <c r="H5" s="65"/>
      <c r="I5" s="65"/>
      <c r="J5" s="65"/>
      <c r="K5" s="65"/>
      <c r="L5" s="65"/>
      <c r="M5" s="65"/>
    </row>
    <row r="6" spans="1:23" ht="47.25" customHeight="1" x14ac:dyDescent="0.2">
      <c r="A6" s="63" t="s">
        <v>4</v>
      </c>
      <c r="B6" s="53" t="s">
        <v>8</v>
      </c>
      <c r="C6" s="52" t="s">
        <v>6</v>
      </c>
      <c r="D6" s="52" t="s">
        <v>9</v>
      </c>
      <c r="E6" s="56" t="s">
        <v>16</v>
      </c>
      <c r="F6" s="54" t="s">
        <v>7</v>
      </c>
      <c r="G6" s="54"/>
      <c r="H6" s="54"/>
      <c r="I6" s="55" t="s">
        <v>13</v>
      </c>
      <c r="J6" s="55"/>
      <c r="K6" s="55"/>
      <c r="L6" s="58" t="s">
        <v>11</v>
      </c>
      <c r="M6" s="60" t="s">
        <v>17</v>
      </c>
      <c r="N6" s="2"/>
    </row>
    <row r="7" spans="1:23" ht="83.25" customHeight="1" x14ac:dyDescent="0.2">
      <c r="A7" s="64"/>
      <c r="B7" s="53"/>
      <c r="C7" s="52"/>
      <c r="D7" s="52"/>
      <c r="E7" s="57"/>
      <c r="F7" s="68" t="s">
        <v>26</v>
      </c>
      <c r="G7" s="68" t="s">
        <v>27</v>
      </c>
      <c r="H7" s="68" t="s">
        <v>28</v>
      </c>
      <c r="I7" s="16" t="s">
        <v>10</v>
      </c>
      <c r="J7" s="16" t="s">
        <v>0</v>
      </c>
      <c r="K7" s="17" t="s">
        <v>15</v>
      </c>
      <c r="L7" s="59"/>
      <c r="M7" s="61"/>
      <c r="N7" s="2"/>
      <c r="O7" s="1">
        <v>1</v>
      </c>
      <c r="P7" s="1">
        <v>2</v>
      </c>
      <c r="Q7" s="1">
        <v>3</v>
      </c>
    </row>
    <row r="8" spans="1:23" ht="10.5" customHeight="1" x14ac:dyDescent="0.2">
      <c r="A8" s="27">
        <v>1</v>
      </c>
      <c r="B8" s="28">
        <v>2</v>
      </c>
      <c r="C8" s="27">
        <v>4</v>
      </c>
      <c r="D8" s="28">
        <v>5</v>
      </c>
      <c r="E8" s="29">
        <v>6</v>
      </c>
      <c r="F8" s="41">
        <v>7</v>
      </c>
      <c r="G8" s="28">
        <v>8</v>
      </c>
      <c r="H8" s="42">
        <v>9</v>
      </c>
      <c r="I8" s="28">
        <v>11</v>
      </c>
      <c r="J8" s="28">
        <v>12</v>
      </c>
      <c r="K8" s="28">
        <v>13</v>
      </c>
      <c r="L8" s="28">
        <v>14</v>
      </c>
      <c r="M8" s="28">
        <v>15</v>
      </c>
      <c r="N8" s="2"/>
      <c r="O8" s="32"/>
      <c r="P8" s="32"/>
    </row>
    <row r="9" spans="1:23" x14ac:dyDescent="0.2">
      <c r="A9" s="10">
        <v>1</v>
      </c>
      <c r="B9" s="21" t="s">
        <v>21</v>
      </c>
      <c r="C9" s="20" t="s">
        <v>22</v>
      </c>
      <c r="D9" s="19">
        <v>173</v>
      </c>
      <c r="E9" s="19">
        <v>3</v>
      </c>
      <c r="F9" s="36">
        <v>3450</v>
      </c>
      <c r="G9" s="36">
        <v>3500</v>
      </c>
      <c r="H9" s="36">
        <v>3625</v>
      </c>
      <c r="I9" s="23">
        <f>ROUND((F9+G9+H9)/3,2)</f>
        <v>3525</v>
      </c>
      <c r="J9" s="23">
        <f>SQRT((POWER(F9-I9,2)+POWER(G9-I9,2)+POWER(H9-I9,2))/(E9-1))</f>
        <v>90.13878188659973</v>
      </c>
      <c r="K9" s="24">
        <f>IFERROR(J9/I9*100,0)</f>
        <v>2.5571285641588575</v>
      </c>
      <c r="L9" s="22">
        <f>MIN(F9,G9,H9)</f>
        <v>3450</v>
      </c>
      <c r="M9" s="9">
        <f>L9*D9</f>
        <v>596850</v>
      </c>
      <c r="N9" s="2"/>
      <c r="O9" s="31">
        <f>F9*D9</f>
        <v>596850</v>
      </c>
      <c r="P9" s="31">
        <f>G9*D9</f>
        <v>605500</v>
      </c>
      <c r="Q9" s="7">
        <f>H9*D9</f>
        <v>627125</v>
      </c>
    </row>
    <row r="10" spans="1:23" s="2" customFormat="1" ht="21.75" customHeight="1" x14ac:dyDescent="0.25">
      <c r="A10" s="51" t="s">
        <v>12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18">
        <f>SUM(M9:M9)</f>
        <v>596850</v>
      </c>
      <c r="O10" s="30"/>
      <c r="P10" s="30"/>
    </row>
    <row r="11" spans="1:23" ht="15.75" customHeight="1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23" s="2" customFormat="1" ht="15.75" customHeight="1" x14ac:dyDescent="0.2">
      <c r="A12" s="69" t="s">
        <v>29</v>
      </c>
      <c r="B12" s="43"/>
      <c r="C12" s="14"/>
      <c r="D12" s="14"/>
      <c r="E12" s="14"/>
      <c r="F12" s="12"/>
      <c r="G12" s="12"/>
      <c r="H12" s="12"/>
      <c r="I12" s="12"/>
      <c r="J12" s="15"/>
      <c r="K12" s="15"/>
      <c r="L12" s="15"/>
      <c r="M12" s="15"/>
      <c r="N12" s="15"/>
      <c r="O12" s="13"/>
      <c r="P12" s="13"/>
      <c r="Q12" s="13"/>
      <c r="R12" s="13"/>
      <c r="S12" s="13"/>
      <c r="T12" s="13"/>
      <c r="U12" s="13"/>
      <c r="V12" s="13"/>
      <c r="W12" s="13"/>
    </row>
    <row r="13" spans="1:23" s="35" customFormat="1" ht="15.75" customHeight="1" x14ac:dyDescent="0.25">
      <c r="A13" s="44" t="s">
        <v>20</v>
      </c>
      <c r="B13" s="45"/>
      <c r="C13" s="40"/>
      <c r="D13" s="40"/>
      <c r="E13" s="39"/>
      <c r="F13" s="46" t="s">
        <v>19</v>
      </c>
      <c r="G13" s="46"/>
      <c r="H13" s="33"/>
      <c r="I13" s="34" t="s">
        <v>3</v>
      </c>
    </row>
    <row r="14" spans="1:23" ht="12.75" customHeight="1" x14ac:dyDescent="0.25">
      <c r="A14" s="37"/>
      <c r="B14" s="38"/>
      <c r="C14" s="47" t="s">
        <v>24</v>
      </c>
      <c r="D14" s="47"/>
      <c r="E14" s="38"/>
      <c r="F14" s="48" t="s">
        <v>2</v>
      </c>
      <c r="G14" s="48"/>
      <c r="H14" s="25"/>
      <c r="I14" t="s">
        <v>3</v>
      </c>
      <c r="K14" s="8"/>
      <c r="L14" s="8"/>
      <c r="M14" s="8"/>
    </row>
    <row r="15" spans="1:23" x14ac:dyDescent="0.2">
      <c r="B15" s="6"/>
      <c r="C15" s="6"/>
      <c r="D15" s="6"/>
      <c r="E15" s="6"/>
      <c r="F15" s="26"/>
      <c r="G15" s="26"/>
      <c r="H15" s="26"/>
      <c r="J15" s="4"/>
      <c r="K15" s="7"/>
      <c r="L15" s="7"/>
      <c r="M15" s="7"/>
    </row>
    <row r="16" spans="1:23" ht="15.75" customHeight="1" x14ac:dyDescent="0.2">
      <c r="J16" s="4"/>
      <c r="K16" s="7"/>
      <c r="L16" s="7"/>
      <c r="M16" s="7"/>
    </row>
    <row r="17" spans="10:13" x14ac:dyDescent="0.2">
      <c r="J17" s="4"/>
      <c r="K17" s="7"/>
      <c r="L17" s="7"/>
      <c r="M17" s="7"/>
    </row>
    <row r="19" spans="10:13" x14ac:dyDescent="0.2">
      <c r="J19" s="4"/>
      <c r="K19" s="5"/>
      <c r="L19" s="5"/>
    </row>
    <row r="20" spans="10:13" x14ac:dyDescent="0.2">
      <c r="J20" s="5"/>
    </row>
    <row r="23" spans="10:13" x14ac:dyDescent="0.2">
      <c r="J23" s="4"/>
    </row>
  </sheetData>
  <sheetProtection selectLockedCells="1" selectUnlockedCells="1"/>
  <mergeCells count="20">
    <mergeCell ref="A6:A7"/>
    <mergeCell ref="C5:M5"/>
    <mergeCell ref="A1:M1"/>
    <mergeCell ref="A2:M2"/>
    <mergeCell ref="A13:B13"/>
    <mergeCell ref="F13:G13"/>
    <mergeCell ref="C14:D14"/>
    <mergeCell ref="F14:G14"/>
    <mergeCell ref="C4:M4"/>
    <mergeCell ref="A10:L10"/>
    <mergeCell ref="D6:D7"/>
    <mergeCell ref="B6:B7"/>
    <mergeCell ref="F6:H6"/>
    <mergeCell ref="I6:K6"/>
    <mergeCell ref="C6:C7"/>
    <mergeCell ref="E6:E7"/>
    <mergeCell ref="L6:L7"/>
    <mergeCell ref="M6:M7"/>
    <mergeCell ref="A5:B5"/>
    <mergeCell ref="A4:B4"/>
  </mergeCells>
  <pageMargins left="0.70866141732283472" right="0.38" top="0.74803149606299213" bottom="0.59" header="0.51181102362204722" footer="0.51181102362204722"/>
  <pageSetup paperSize="9" scale="7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2026-05-12T07:29:32Z</cp:lastPrinted>
  <dcterms:created xsi:type="dcterms:W3CDTF">2014-02-03T17:42:58Z</dcterms:created>
  <dcterms:modified xsi:type="dcterms:W3CDTF">2026-05-12T07:29:35Z</dcterms:modified>
</cp:coreProperties>
</file>