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9.11\departments$\Отдел Маркетинга\ИТО\ИТО 2026\ВЫБОРГСКИЙ\САДЫ\113 сад   d113@shko.la\Плита эл. 4-х конф, Подтоварник (табуретка), модуль\"/>
    </mc:Choice>
  </mc:AlternateContent>
  <bookViews>
    <workbookView xWindow="0" yWindow="0" windowWidth="28800" windowHeight="12030"/>
  </bookViews>
  <sheets>
    <sheet name=" Обоснование" sheetId="6" r:id="rId1"/>
  </sheets>
  <definedNames>
    <definedName name="_xlnm.Print_Area" localSheetId="0">' Обоснование'!$A$1:$J$36</definedName>
  </definedNames>
  <calcPr calcId="152511"/>
</workbook>
</file>

<file path=xl/calcChain.xml><?xml version="1.0" encoding="utf-8"?>
<calcChain xmlns="http://schemas.openxmlformats.org/spreadsheetml/2006/main">
  <c r="H27" i="6" l="1"/>
  <c r="J27" i="6" s="1"/>
  <c r="H26" i="6"/>
  <c r="J26" i="6" s="1"/>
  <c r="H25" i="6"/>
  <c r="J25" i="6" s="1"/>
  <c r="H24" i="6"/>
  <c r="J24" i="6" s="1"/>
  <c r="I26" i="6" l="1"/>
  <c r="I24" i="6"/>
  <c r="I25" i="6"/>
  <c r="I27" i="6"/>
  <c r="H23" i="6" l="1"/>
  <c r="J23" i="6" s="1"/>
  <c r="J28" i="6" s="1"/>
  <c r="I23" i="6" l="1"/>
</calcChain>
</file>

<file path=xl/sharedStrings.xml><?xml version="1.0" encoding="utf-8"?>
<sst xmlns="http://schemas.openxmlformats.org/spreadsheetml/2006/main" count="36" uniqueCount="30">
  <si>
    <t>Ед. изм.</t>
  </si>
  <si>
    <t>№ п/п</t>
  </si>
  <si>
    <t>Итого:</t>
  </si>
  <si>
    <t>Среднее арифметическое значение цены, руб.</t>
  </si>
  <si>
    <t>Коэффициент вариации, %</t>
  </si>
  <si>
    <t>ОБОСНОВАНИЕ НАЧАЛЬНОЙ (МАКСИМАЛЬНОЙ) ЦЕНЫ КОНТРАКТА</t>
  </si>
  <si>
    <t>где:</t>
  </si>
  <si>
    <t>Начальная 
(максимальная) 
цена контракта, 
руб.</t>
  </si>
  <si>
    <t xml:space="preserve">Предложение 1 </t>
  </si>
  <si>
    <t xml:space="preserve">Предложение 2 </t>
  </si>
  <si>
    <t xml:space="preserve">Предложение 3 </t>
  </si>
  <si>
    <t>Цена за единицу измерения, руб.</t>
  </si>
  <si>
    <t>Функциональные, технические, качественные, эксплуатационные характеристики объекта закупки определены Техническим заданием.</t>
  </si>
  <si>
    <t xml:space="preserve">Метод определения начальной (максимальной) цены контракта (далее - НМЦК): иной метод в соответствии с ч.12 ст.22 Федерального закона от 05.04.2013 № 44-ФЗ. </t>
  </si>
  <si>
    <t>Обоснование невозможности применения методов определения НМЦК, указанных в ч.1 ст.22 Федерального закона от 05.04.2013 № 44-ФЗ:</t>
  </si>
  <si>
    <t>НМЦК определяется по формуле:</t>
  </si>
  <si>
    <t>v - количество закупаемого товара;
n - количество значений, используемых в расчете;
i - номер источника ценовой информации;
     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в характеристиках товаров, коммерческих и (или) финансовых условий поставок товаров.</t>
  </si>
  <si>
    <t>Наименование товара</t>
  </si>
  <si>
    <t>Кол-во</t>
  </si>
  <si>
    <t>Форма применяется при обосновании НМЦК товаров, в том числе поставляемых при выполнении закупаемых работ, оказании закупаемых услуг в случае невозможности соблюдения особенностей определения НМЦК, установленных подпунктом «в» пункта 7 постановления Правительства Российской Федерации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</t>
  </si>
  <si>
    <r>
      <t xml:space="preserve">1) метод сопоставимых рыночных цен (анализа рынка) </t>
    </r>
    <r>
      <rPr>
        <sz val="10"/>
        <color rgb="FF0000FF"/>
        <rFont val="PT Astra Serif"/>
        <family val="1"/>
        <charset val="204"/>
      </rPr>
      <t>не применяется в связи с тем, что отсутствует информация, указанная в абзаце третьем подпункта «в» пункта 7 постановления Правительства Российской Федерации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лиц": (</t>
    </r>
    <r>
      <rPr>
        <i/>
        <sz val="10"/>
        <color rgb="FF0000FF"/>
        <rFont val="PT Astra Serif"/>
        <family val="1"/>
        <charset val="204"/>
      </rPr>
      <t>выбрать нужный вариант</t>
    </r>
    <r>
      <rPr>
        <sz val="10"/>
        <color rgb="FF0000FF"/>
        <rFont val="PT Astra Serif"/>
        <family val="1"/>
        <charset val="204"/>
      </rPr>
      <t>)
ВАРИАНТ 1:
- в государственной информационной системе промышленности содержится информация менее чем о 3 субъектах деятельности в сфере промышленности, осуществляющих производство включенного в объект закупки товара;
- на официальном сайте единой информационной системы в реестре контрактов, заключенных заказчиками, отсутствует или недостаточно информации о поставщиках,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закупкам (при их отсутствии - однородных товаров);
ВАРИАНТ 2:
- в установленный срок ответы на запросы о предоставлении информации о цене товаров от субъектов деятельности в сфере промышленности и/или поставщиков, которые осуществляют поставку происходящих из государств - членов ЕАЭС товаров, не поступили;</t>
    </r>
  </si>
  <si>
    <r>
      <t xml:space="preserve">2) нормативный метод </t>
    </r>
    <r>
      <rPr>
        <sz val="10"/>
        <rFont val="PT Astra Serif"/>
        <family val="1"/>
        <charset val="204"/>
      </rPr>
      <t>не применяется в связи с тем, что отсутствуют требования к закупаемым товарам, установленным в соответствии со ст. 19 Федерального закона от 05.04.2013 № 44-ФЗ, предусматривающие установление предельных цен товаров;</t>
    </r>
  </si>
  <si>
    <r>
      <t xml:space="preserve">3) тарифный метод </t>
    </r>
    <r>
      <rPr>
        <sz val="10"/>
        <rFont val="PT Astra Serif"/>
        <family val="1"/>
        <charset val="204"/>
      </rPr>
      <t>не применяется в связи с тем, что цены закупаемых товаров  не подлежат государственному регулированию в соответствии с законодательством Российской Федерации  и не  установлены муниципальными правовыми актами;</t>
    </r>
  </si>
  <si>
    <r>
      <t xml:space="preserve">4) проектно-сметный метод </t>
    </r>
    <r>
      <rPr>
        <sz val="10"/>
        <rFont val="PT Astra Serif"/>
        <family val="1"/>
        <charset val="204"/>
      </rPr>
      <t>не применяется в соответствии с ч.ч. 9, 9.1 и 9.2 ст. 22 Федерального закона от 05.04.2013 № 44-ФЗ;</t>
    </r>
  </si>
  <si>
    <r>
      <t xml:space="preserve">5) затратный метод </t>
    </r>
    <r>
      <rPr>
        <sz val="10"/>
        <rFont val="PT Astra Serif"/>
        <family val="1"/>
        <charset val="204"/>
      </rPr>
      <t>не применяется в связи с тем, что отсутствует возможность определить сумму произведенных затрат и обычной для определенной сферы деятельности прибыли.</t>
    </r>
  </si>
  <si>
    <r>
      <t xml:space="preserve">В целях определения НМЦК использовалась общедоступная информация о рыночных ценах товаров в соответствии с ч.5 ст.22 Федерального закона от 05.04.2013 № 44-ФЗ: 
</t>
    </r>
    <r>
      <rPr>
        <b/>
        <sz val="10"/>
        <color indexed="12"/>
        <rFont val="PT Astra Serif"/>
        <family val="1"/>
        <charset val="204"/>
      </rPr>
      <t>3</t>
    </r>
    <r>
      <rPr>
        <sz val="10"/>
        <color indexed="12"/>
        <rFont val="PT Astra Serif"/>
        <family val="1"/>
        <charset val="204"/>
      </rPr>
      <t xml:space="preserve"> коммерческих предложения поставщиков</t>
    </r>
    <r>
      <rPr>
        <sz val="10"/>
        <rFont val="PT Astra Serif"/>
        <family val="1"/>
        <charset val="204"/>
      </rPr>
      <t xml:space="preserve">. </t>
    </r>
    <r>
      <rPr>
        <sz val="10"/>
        <color indexed="12"/>
        <rFont val="PT Astra Serif"/>
        <family val="1"/>
        <charset val="204"/>
      </rPr>
      <t xml:space="preserve">Коммерческие предложения имеются у заказчика. </t>
    </r>
    <r>
      <rPr>
        <i/>
        <sz val="10"/>
        <color indexed="12"/>
        <rFont val="PT Astra Serif"/>
        <family val="1"/>
        <charset val="204"/>
      </rPr>
      <t>(изменить в случае использования иных источников)</t>
    </r>
  </si>
  <si>
    <t>шт.</t>
  </si>
  <si>
    <t>Плита электрическая</t>
  </si>
  <si>
    <t>Подтоварник</t>
  </si>
  <si>
    <t>Стол производственный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</si>
</sst>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PT Astra Serif"/>
      <family val="1"/>
      <charset val="204"/>
    </font>
    <font>
      <sz val="10"/>
      <name val="PT Astra Serif"/>
      <family val="1"/>
      <charset val="204"/>
    </font>
    <font>
      <b/>
      <sz val="10"/>
      <color indexed="8"/>
      <name val="PT Astra Serif"/>
      <family val="1"/>
      <charset val="204"/>
    </font>
    <font>
      <b/>
      <sz val="10"/>
      <name val="PT Astra Serif"/>
      <family val="1"/>
      <charset val="204"/>
    </font>
    <font>
      <sz val="10"/>
      <color rgb="FF0000FF"/>
      <name val="PT Astra Serif"/>
      <family val="1"/>
      <charset val="204"/>
    </font>
    <font>
      <i/>
      <sz val="10"/>
      <color rgb="FF0000FF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rgb="FF0000FF"/>
      <name val="PT Astra Serif"/>
      <family val="1"/>
      <charset val="204"/>
    </font>
    <font>
      <b/>
      <sz val="10"/>
      <color indexed="12"/>
      <name val="PT Astra Serif"/>
      <family val="1"/>
      <charset val="204"/>
    </font>
    <font>
      <sz val="10"/>
      <color indexed="12"/>
      <name val="PT Astra Serif"/>
      <family val="1"/>
      <charset val="204"/>
    </font>
    <font>
      <i/>
      <sz val="10"/>
      <color indexed="12"/>
      <name val="PT Astra Serif"/>
      <family val="1"/>
      <charset val="204"/>
    </font>
    <font>
      <i/>
      <sz val="10"/>
      <color rgb="FF0000FF"/>
      <name val="PT Astra Serif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PT Astra Serif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>
      <alignment horizontal="left" vertical="center"/>
    </xf>
    <xf numFmtId="0" fontId="2" fillId="0" borderId="0">
      <alignment horizontal="center" vertical="center"/>
    </xf>
  </cellStyleXfs>
  <cellXfs count="40">
    <xf numFmtId="0" fontId="0" fillId="0" borderId="0" xfId="0"/>
    <xf numFmtId="0" fontId="7" fillId="2" borderId="1" xfId="1" applyFont="1" applyFill="1" applyBorder="1" applyAlignment="1">
      <alignment horizontal="center" vertical="center" wrapText="1"/>
    </xf>
    <xf numFmtId="0" fontId="4" fillId="0" borderId="0" xfId="1" applyFont="1" applyBorder="1"/>
    <xf numFmtId="0" fontId="4" fillId="0" borderId="1" xfId="1" applyFont="1" applyBorder="1" applyAlignment="1"/>
    <xf numFmtId="0" fontId="5" fillId="0" borderId="0" xfId="0" applyFont="1"/>
    <xf numFmtId="0" fontId="10" fillId="0" borderId="0" xfId="1" applyFont="1"/>
    <xf numFmtId="0" fontId="10" fillId="0" borderId="0" xfId="1" applyFont="1" applyBorder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4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horizontal="center"/>
    </xf>
    <xf numFmtId="0" fontId="16" fillId="0" borderId="0" xfId="1" applyFont="1" applyBorder="1"/>
    <xf numFmtId="0" fontId="16" fillId="0" borderId="0" xfId="1" applyFont="1"/>
    <xf numFmtId="0" fontId="4" fillId="0" borderId="0" xfId="1" applyFont="1" applyBorder="1" applyAlignment="1"/>
    <xf numFmtId="4" fontId="4" fillId="0" borderId="0" xfId="1" applyNumberFormat="1" applyFont="1" applyBorder="1" applyAlignment="1">
      <alignment horizontal="center"/>
    </xf>
    <xf numFmtId="0" fontId="4" fillId="0" borderId="0" xfId="1" applyFont="1"/>
    <xf numFmtId="0" fontId="17" fillId="0" borderId="0" xfId="0" applyFont="1"/>
    <xf numFmtId="4" fontId="10" fillId="0" borderId="1" xfId="1" applyNumberFormat="1" applyFont="1" applyBorder="1" applyAlignment="1">
      <alignment horizontal="center" vertical="center"/>
    </xf>
    <xf numFmtId="4" fontId="18" fillId="0" borderId="1" xfId="1" applyNumberFormat="1" applyFont="1" applyFill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/>
    </xf>
    <xf numFmtId="0" fontId="9" fillId="0" borderId="0" xfId="1" applyFont="1" applyAlignment="1">
      <alignment horizontal="center" wrapText="1"/>
    </xf>
    <xf numFmtId="0" fontId="10" fillId="0" borderId="0" xfId="1" applyFont="1" applyAlignment="1">
      <alignment horizontal="center" wrapText="1"/>
    </xf>
    <xf numFmtId="0" fontId="6" fillId="0" borderId="1" xfId="1" applyFont="1" applyBorder="1" applyAlignment="1"/>
    <xf numFmtId="0" fontId="6" fillId="2" borderId="3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11" fillId="3" borderId="0" xfId="0" applyFont="1" applyFill="1" applyBorder="1" applyAlignment="1">
      <alignment horizontal="center"/>
    </xf>
    <xf numFmtId="0" fontId="6" fillId="2" borderId="4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center" wrapText="1"/>
    </xf>
    <xf numFmtId="0" fontId="0" fillId="0" borderId="0" xfId="0" applyAlignment="1"/>
    <xf numFmtId="0" fontId="6" fillId="0" borderId="2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2" fontId="5" fillId="0" borderId="1" xfId="1" applyNumberFormat="1" applyFont="1" applyFill="1" applyBorder="1" applyAlignment="1">
      <alignment horizontal="left" vertical="center" wrapText="1"/>
    </xf>
  </cellXfs>
  <cellStyles count="4">
    <cellStyle name="Excel Built-in Normal" xfId="1"/>
    <cellStyle name="S10" xfId="2"/>
    <cellStyle name="S9" xfId="3"/>
    <cellStyle name="Обычный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18</xdr:row>
      <xdr:rowOff>638175</xdr:rowOff>
    </xdr:from>
    <xdr:to>
      <xdr:col>1</xdr:col>
      <xdr:colOff>190500</xdr:colOff>
      <xdr:row>18</xdr:row>
      <xdr:rowOff>866775</xdr:rowOff>
    </xdr:to>
    <xdr:pic>
      <xdr:nvPicPr>
        <xdr:cNvPr id="1027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36576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1541146</xdr:colOff>
      <xdr:row>15</xdr:row>
      <xdr:rowOff>3811</xdr:rowOff>
    </xdr:from>
    <xdr:to>
      <xdr:col>1</xdr:col>
      <xdr:colOff>2552700</xdr:colOff>
      <xdr:row>16</xdr:row>
      <xdr:rowOff>247650</xdr:rowOff>
    </xdr:to>
    <xdr:pic>
      <xdr:nvPicPr>
        <xdr:cNvPr id="5" name="Рисунок 4"/>
        <xdr:cNvPicPr/>
      </xdr:nvPicPr>
      <xdr:blipFill rotWithShape="1">
        <a:blip xmlns:r="http://schemas.openxmlformats.org/officeDocument/2006/relationships" r:embed="rId2"/>
        <a:srcRect l="46050" t="35654" r="41093" b="54491"/>
        <a:stretch/>
      </xdr:blipFill>
      <xdr:spPr bwMode="auto">
        <a:xfrm>
          <a:off x="1950721" y="5461636"/>
          <a:ext cx="1011554" cy="40576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topLeftCell="A22" zoomScaleNormal="100" workbookViewId="0">
      <selection activeCell="D33" sqref="D33"/>
    </sheetView>
  </sheetViews>
  <sheetFormatPr defaultColWidth="9.28515625" defaultRowHeight="12.75"/>
  <cols>
    <col min="1" max="1" width="6.140625" style="5" customWidth="1"/>
    <col min="2" max="2" width="65.85546875" style="5" customWidth="1"/>
    <col min="3" max="3" width="9.42578125" style="5" customWidth="1"/>
    <col min="4" max="4" width="9.140625" style="5" customWidth="1"/>
    <col min="5" max="5" width="14.42578125" style="5" customWidth="1"/>
    <col min="6" max="6" width="14.28515625" style="5" customWidth="1"/>
    <col min="7" max="7" width="13.42578125" style="5" customWidth="1"/>
    <col min="8" max="8" width="26.28515625" style="5" customWidth="1"/>
    <col min="9" max="9" width="15" style="5" customWidth="1"/>
    <col min="10" max="10" width="16.28515625" style="5" customWidth="1"/>
    <col min="11" max="16384" width="9.28515625" style="5"/>
  </cols>
  <sheetData>
    <row r="1" spans="1:11" ht="61.9" customHeight="1">
      <c r="A1" s="22" t="s">
        <v>19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ht="18" customHeight="1">
      <c r="A2" s="28" t="s">
        <v>5</v>
      </c>
      <c r="B2" s="28"/>
      <c r="C2" s="28"/>
      <c r="D2" s="28"/>
      <c r="E2" s="28"/>
      <c r="F2" s="28"/>
      <c r="G2" s="28"/>
      <c r="H2" s="28"/>
      <c r="I2" s="28"/>
      <c r="J2" s="28"/>
      <c r="K2" s="6"/>
    </row>
    <row r="3" spans="1:11" ht="6.75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6"/>
    </row>
    <row r="4" spans="1:11" ht="3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6"/>
    </row>
    <row r="5" spans="1:11" ht="15" customHeight="1">
      <c r="A5" s="29" t="s">
        <v>12</v>
      </c>
      <c r="B5" s="29"/>
      <c r="C5" s="29"/>
      <c r="D5" s="29"/>
      <c r="E5" s="29"/>
      <c r="F5" s="29"/>
      <c r="G5" s="29"/>
      <c r="H5" s="29"/>
      <c r="I5" s="29"/>
      <c r="J5" s="29"/>
      <c r="K5" s="6"/>
    </row>
    <row r="6" spans="1:11" ht="15.75" customHeight="1">
      <c r="A6" s="29" t="s">
        <v>13</v>
      </c>
      <c r="B6" s="29"/>
      <c r="C6" s="29"/>
      <c r="D6" s="29"/>
      <c r="E6" s="29"/>
      <c r="F6" s="29"/>
      <c r="G6" s="29"/>
      <c r="H6" s="29"/>
      <c r="I6" s="29"/>
      <c r="J6" s="29"/>
      <c r="K6" s="6"/>
    </row>
    <row r="7" spans="1:11" ht="17.25" customHeight="1">
      <c r="A7" s="29" t="s">
        <v>14</v>
      </c>
      <c r="B7" s="29"/>
      <c r="C7" s="29"/>
      <c r="D7" s="29"/>
      <c r="E7" s="29"/>
      <c r="F7" s="29"/>
      <c r="G7" s="29"/>
      <c r="H7" s="29"/>
      <c r="I7" s="29"/>
      <c r="J7" s="29"/>
      <c r="K7" s="6"/>
    </row>
    <row r="8" spans="1:11" ht="143.25" customHeight="1">
      <c r="A8" s="33" t="s">
        <v>20</v>
      </c>
      <c r="B8" s="34"/>
      <c r="C8" s="34"/>
      <c r="D8" s="34"/>
      <c r="E8" s="34"/>
      <c r="F8" s="34"/>
      <c r="G8" s="34"/>
      <c r="H8" s="34"/>
      <c r="I8" s="34"/>
      <c r="J8" s="34"/>
      <c r="K8" s="6"/>
    </row>
    <row r="9" spans="1:11" ht="27.75" customHeight="1">
      <c r="A9" s="35" t="s">
        <v>21</v>
      </c>
      <c r="B9" s="29"/>
      <c r="C9" s="29"/>
      <c r="D9" s="29"/>
      <c r="E9" s="29"/>
      <c r="F9" s="29"/>
      <c r="G9" s="29"/>
      <c r="H9" s="29"/>
      <c r="I9" s="29"/>
      <c r="J9" s="29"/>
      <c r="K9" s="6"/>
    </row>
    <row r="10" spans="1:11" ht="24.75" customHeight="1">
      <c r="A10" s="35" t="s">
        <v>22</v>
      </c>
      <c r="B10" s="29"/>
      <c r="C10" s="29"/>
      <c r="D10" s="29"/>
      <c r="E10" s="29"/>
      <c r="F10" s="29"/>
      <c r="G10" s="29"/>
      <c r="H10" s="29"/>
      <c r="I10" s="29"/>
      <c r="J10" s="29"/>
      <c r="K10" s="6"/>
    </row>
    <row r="11" spans="1:11" ht="16.5" customHeight="1">
      <c r="A11" s="35" t="s">
        <v>23</v>
      </c>
      <c r="B11" s="29"/>
      <c r="C11" s="29"/>
      <c r="D11" s="29"/>
      <c r="E11" s="29"/>
      <c r="F11" s="29"/>
      <c r="G11" s="29"/>
      <c r="H11" s="29"/>
      <c r="I11" s="29"/>
      <c r="J11" s="29"/>
      <c r="K11" s="6"/>
    </row>
    <row r="12" spans="1:11" ht="14.25" customHeight="1">
      <c r="A12" s="35" t="s">
        <v>24</v>
      </c>
      <c r="B12" s="29"/>
      <c r="C12" s="29"/>
      <c r="D12" s="29"/>
      <c r="E12" s="29"/>
      <c r="F12" s="29"/>
      <c r="G12" s="29"/>
      <c r="H12" s="29"/>
      <c r="I12" s="29"/>
      <c r="J12" s="29"/>
      <c r="K12" s="6"/>
    </row>
    <row r="13" spans="1:11" ht="5.2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6"/>
    </row>
    <row r="14" spans="1:11" ht="27.75" customHeight="1">
      <c r="A14" s="32" t="s">
        <v>25</v>
      </c>
      <c r="B14" s="32"/>
      <c r="C14" s="32"/>
      <c r="D14" s="32"/>
      <c r="E14" s="32"/>
      <c r="F14" s="32"/>
      <c r="G14" s="32"/>
      <c r="H14" s="32"/>
      <c r="I14" s="32"/>
      <c r="J14" s="32"/>
      <c r="K14" s="6"/>
    </row>
    <row r="15" spans="1:11" ht="15.6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6"/>
    </row>
    <row r="16" spans="1:11">
      <c r="A16" s="29" t="s">
        <v>15</v>
      </c>
      <c r="B16" s="29"/>
      <c r="C16" s="29"/>
      <c r="D16" s="29"/>
      <c r="E16" s="29"/>
      <c r="F16" s="29"/>
      <c r="G16" s="29"/>
      <c r="H16" s="29"/>
      <c r="I16" s="29"/>
      <c r="J16" s="29"/>
      <c r="K16" s="6"/>
    </row>
    <row r="17" spans="1:11" ht="21.75" customHeigh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6"/>
    </row>
    <row r="18" spans="1:11" ht="2.25" customHeight="1">
      <c r="A18" s="8"/>
      <c r="B18" s="29"/>
      <c r="C18" s="29"/>
      <c r="D18" s="29"/>
      <c r="E18" s="29"/>
      <c r="F18" s="29"/>
      <c r="G18" s="8"/>
      <c r="H18" s="8"/>
      <c r="I18" s="8"/>
      <c r="J18" s="8"/>
      <c r="K18" s="6"/>
    </row>
    <row r="19" spans="1:11" ht="68.25" customHeight="1">
      <c r="A19" s="9" t="s">
        <v>6</v>
      </c>
      <c r="B19" s="29" t="s">
        <v>16</v>
      </c>
      <c r="C19" s="29"/>
      <c r="D19" s="29"/>
      <c r="E19" s="29"/>
      <c r="F19" s="29"/>
      <c r="G19" s="29"/>
      <c r="H19" s="29"/>
      <c r="I19" s="29"/>
      <c r="J19" s="29"/>
      <c r="K19" s="6"/>
    </row>
    <row r="20" spans="1:11" ht="7.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</row>
    <row r="21" spans="1:11" ht="28.5" customHeight="1">
      <c r="A21" s="31" t="s">
        <v>1</v>
      </c>
      <c r="B21" s="26" t="s">
        <v>17</v>
      </c>
      <c r="C21" s="25" t="s">
        <v>0</v>
      </c>
      <c r="D21" s="26" t="s">
        <v>18</v>
      </c>
      <c r="E21" s="26" t="s">
        <v>11</v>
      </c>
      <c r="F21" s="26"/>
      <c r="G21" s="26"/>
      <c r="H21" s="26" t="s">
        <v>3</v>
      </c>
      <c r="I21" s="26" t="s">
        <v>4</v>
      </c>
      <c r="J21" s="26" t="s">
        <v>7</v>
      </c>
      <c r="K21" s="6"/>
    </row>
    <row r="22" spans="1:11" s="12" customFormat="1" ht="23.25" customHeight="1">
      <c r="A22" s="31"/>
      <c r="B22" s="27"/>
      <c r="C22" s="25"/>
      <c r="D22" s="27"/>
      <c r="E22" s="1" t="s">
        <v>8</v>
      </c>
      <c r="F22" s="1" t="s">
        <v>9</v>
      </c>
      <c r="G22" s="1" t="s">
        <v>10</v>
      </c>
      <c r="H22" s="26"/>
      <c r="I22" s="26"/>
      <c r="J22" s="26"/>
      <c r="K22" s="11"/>
    </row>
    <row r="23" spans="1:11" s="12" customFormat="1" ht="23.25" customHeight="1">
      <c r="A23" s="20">
        <v>1</v>
      </c>
      <c r="B23" s="39" t="s">
        <v>27</v>
      </c>
      <c r="C23" s="20" t="s">
        <v>26</v>
      </c>
      <c r="D23" s="38">
        <v>1</v>
      </c>
      <c r="E23" s="19">
        <v>81605</v>
      </c>
      <c r="F23" s="19">
        <v>83237.099999999991</v>
      </c>
      <c r="G23" s="19">
        <v>85700</v>
      </c>
      <c r="H23" s="17">
        <f>ROUND(SUM(E23,F23,G23)/3,2)</f>
        <v>83514.03</v>
      </c>
      <c r="I23" s="17">
        <f>SQRT(VARA(E23,F23,G23))/H23*100</f>
        <v>2.4684454996867085</v>
      </c>
      <c r="J23" s="18">
        <f t="shared" ref="J23" si="0">D23*H23</f>
        <v>83514.03</v>
      </c>
      <c r="K23" s="11"/>
    </row>
    <row r="24" spans="1:11" s="12" customFormat="1" ht="23.25" customHeight="1">
      <c r="A24" s="37">
        <v>2</v>
      </c>
      <c r="B24" s="39" t="s">
        <v>28</v>
      </c>
      <c r="C24" s="20" t="s">
        <v>26</v>
      </c>
      <c r="D24" s="38">
        <v>3</v>
      </c>
      <c r="E24" s="19">
        <v>16000</v>
      </c>
      <c r="F24" s="19">
        <v>16320</v>
      </c>
      <c r="G24" s="19">
        <v>16800</v>
      </c>
      <c r="H24" s="17">
        <f t="shared" ref="H24:H27" si="1">ROUND(SUM(E24,F24,G24)/3,2)</f>
        <v>16373.33</v>
      </c>
      <c r="I24" s="17">
        <f t="shared" ref="I24:I27" si="2">SQRT(VARA(E24,F24,G24))/H24*100</f>
        <v>2.4592299584004795</v>
      </c>
      <c r="J24" s="18">
        <f t="shared" ref="J24:J27" si="3">D24*H24</f>
        <v>49119.99</v>
      </c>
      <c r="K24" s="11"/>
    </row>
    <row r="25" spans="1:11" s="12" customFormat="1" ht="23.25" customHeight="1">
      <c r="A25" s="20">
        <v>3</v>
      </c>
      <c r="B25" s="39" t="s">
        <v>28</v>
      </c>
      <c r="C25" s="20" t="s">
        <v>26</v>
      </c>
      <c r="D25" s="38">
        <v>1</v>
      </c>
      <c r="E25" s="19">
        <v>18450</v>
      </c>
      <c r="F25" s="19">
        <v>18900</v>
      </c>
      <c r="G25" s="19">
        <v>19400</v>
      </c>
      <c r="H25" s="17">
        <f t="shared" si="1"/>
        <v>18916.669999999998</v>
      </c>
      <c r="I25" s="17">
        <f t="shared" si="2"/>
        <v>2.512171791579112</v>
      </c>
      <c r="J25" s="18">
        <f t="shared" si="3"/>
        <v>18916.669999999998</v>
      </c>
      <c r="K25" s="11"/>
    </row>
    <row r="26" spans="1:11" s="12" customFormat="1" ht="23.25" customHeight="1">
      <c r="A26" s="37">
        <v>4</v>
      </c>
      <c r="B26" s="39" t="s">
        <v>29</v>
      </c>
      <c r="C26" s="20" t="s">
        <v>26</v>
      </c>
      <c r="D26" s="38">
        <v>1</v>
      </c>
      <c r="E26" s="19">
        <v>42100</v>
      </c>
      <c r="F26" s="19">
        <v>42940</v>
      </c>
      <c r="G26" s="19">
        <v>44200</v>
      </c>
      <c r="H26" s="17">
        <f t="shared" si="1"/>
        <v>43080</v>
      </c>
      <c r="I26" s="17">
        <f t="shared" si="2"/>
        <v>2.4535209399672815</v>
      </c>
      <c r="J26" s="18">
        <f t="shared" si="3"/>
        <v>43080</v>
      </c>
      <c r="K26" s="11"/>
    </row>
    <row r="27" spans="1:11">
      <c r="A27" s="20">
        <v>5</v>
      </c>
      <c r="B27" s="39" t="s">
        <v>29</v>
      </c>
      <c r="C27" s="20" t="s">
        <v>26</v>
      </c>
      <c r="D27" s="38">
        <v>1</v>
      </c>
      <c r="E27" s="19">
        <v>98000</v>
      </c>
      <c r="F27" s="19">
        <v>99650</v>
      </c>
      <c r="G27" s="19">
        <v>102900</v>
      </c>
      <c r="H27" s="17">
        <f t="shared" si="1"/>
        <v>100183.33</v>
      </c>
      <c r="I27" s="17">
        <f t="shared" si="2"/>
        <v>2.48859496102189</v>
      </c>
      <c r="J27" s="18">
        <f t="shared" si="3"/>
        <v>100183.33</v>
      </c>
      <c r="K27" s="6"/>
    </row>
    <row r="28" spans="1:11">
      <c r="A28" s="24" t="s">
        <v>2</v>
      </c>
      <c r="B28" s="24"/>
      <c r="C28" s="24"/>
      <c r="D28" s="24"/>
      <c r="E28" s="24"/>
      <c r="F28" s="24"/>
      <c r="G28" s="24"/>
      <c r="H28" s="24"/>
      <c r="I28" s="3"/>
      <c r="J28" s="21">
        <f>SUM(J23:J27)</f>
        <v>294814.02</v>
      </c>
      <c r="K28" s="6"/>
    </row>
    <row r="29" spans="1:11">
      <c r="A29" s="13"/>
      <c r="B29" s="13"/>
      <c r="C29" s="13"/>
      <c r="D29" s="13"/>
      <c r="E29" s="13"/>
      <c r="F29" s="13"/>
      <c r="G29" s="13"/>
      <c r="H29" s="13"/>
      <c r="I29" s="13"/>
      <c r="J29" s="14"/>
    </row>
    <row r="30" spans="1:11" ht="19.5" customHeight="1">
      <c r="A30" s="15"/>
      <c r="B30" s="16"/>
      <c r="C30" s="15"/>
      <c r="D30" s="15"/>
      <c r="E30" s="15"/>
      <c r="F30" s="8"/>
      <c r="G30" s="8"/>
      <c r="H30" s="8"/>
      <c r="I30" s="8"/>
      <c r="J30" s="8"/>
    </row>
    <row r="31" spans="1:11">
      <c r="A31" s="15"/>
      <c r="B31" s="16"/>
      <c r="C31" s="15"/>
      <c r="D31" s="15"/>
      <c r="E31" s="15"/>
      <c r="F31" s="15"/>
      <c r="G31" s="15"/>
      <c r="H31" s="15"/>
      <c r="I31" s="15"/>
      <c r="J31" s="15"/>
    </row>
    <row r="32" spans="1:11">
      <c r="A32" s="15"/>
      <c r="B32" s="16"/>
      <c r="C32" s="15"/>
      <c r="D32" s="15"/>
      <c r="E32" s="15"/>
      <c r="F32" s="15"/>
      <c r="G32" s="15"/>
      <c r="H32" s="15"/>
      <c r="I32" s="15"/>
      <c r="J32" s="15"/>
    </row>
    <row r="33" spans="1:10">
      <c r="A33" s="15"/>
      <c r="B33" s="4"/>
      <c r="C33" s="15"/>
      <c r="D33" s="15"/>
      <c r="E33" s="15"/>
      <c r="F33" s="15"/>
      <c r="G33" s="15"/>
      <c r="H33" s="15"/>
      <c r="I33" s="15"/>
      <c r="J33" s="15"/>
    </row>
    <row r="34" spans="1:10">
      <c r="A34" s="15"/>
      <c r="B34" s="16"/>
      <c r="C34" s="15"/>
      <c r="D34" s="15"/>
      <c r="E34" s="15"/>
      <c r="F34" s="15"/>
      <c r="G34" s="15"/>
      <c r="H34" s="15"/>
      <c r="I34" s="15"/>
      <c r="J34" s="15"/>
    </row>
    <row r="35" spans="1:10">
      <c r="A35" s="15"/>
      <c r="B35" s="16"/>
      <c r="C35" s="15"/>
      <c r="D35" s="15"/>
      <c r="E35" s="15"/>
      <c r="F35" s="15"/>
      <c r="G35" s="15"/>
      <c r="H35" s="15"/>
      <c r="I35" s="15"/>
      <c r="J35" s="15"/>
    </row>
  </sheetData>
  <sheetProtection selectLockedCells="1" selectUnlockedCells="1"/>
  <mergeCells count="24">
    <mergeCell ref="B18:F18"/>
    <mergeCell ref="A7:J7"/>
    <mergeCell ref="A8:J8"/>
    <mergeCell ref="A9:J9"/>
    <mergeCell ref="A10:J10"/>
    <mergeCell ref="A11:J11"/>
    <mergeCell ref="A12:J12"/>
    <mergeCell ref="A16:J17"/>
    <mergeCell ref="A1:J1"/>
    <mergeCell ref="A28:H28"/>
    <mergeCell ref="C21:C22"/>
    <mergeCell ref="D21:D22"/>
    <mergeCell ref="E21:G21"/>
    <mergeCell ref="A2:J2"/>
    <mergeCell ref="A5:J5"/>
    <mergeCell ref="I21:I22"/>
    <mergeCell ref="B21:B22"/>
    <mergeCell ref="H21:H22"/>
    <mergeCell ref="A3:J3"/>
    <mergeCell ref="J21:J22"/>
    <mergeCell ref="A21:A22"/>
    <mergeCell ref="B19:J19"/>
    <mergeCell ref="A6:J6"/>
    <mergeCell ref="A14:J14"/>
  </mergeCells>
  <phoneticPr fontId="3" type="noConversion"/>
  <pageMargins left="0.23622047244094488" right="0.23622047244094488" top="0.74803149606299213" bottom="0.43307086614173229" header="0.31496062992125984" footer="0.31496062992125984"/>
  <pageSetup paperSize="9" scale="80" firstPageNumber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 Обоснование</vt:lpstr>
      <vt:lpstr>' Обоснование'!Область_печати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А. Кононова</dc:creator>
  <cp:lastModifiedBy>-</cp:lastModifiedBy>
  <cp:lastPrinted>2025-05-26T13:34:13Z</cp:lastPrinted>
  <dcterms:created xsi:type="dcterms:W3CDTF">2013-01-30T02:33:10Z</dcterms:created>
  <dcterms:modified xsi:type="dcterms:W3CDTF">2026-05-12T09:27:13Z</dcterms:modified>
</cp:coreProperties>
</file>