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1.31\smb\Дидичева Ирина\2026 ЗАКУПКИ\Кресло\"/>
    </mc:Choice>
  </mc:AlternateContent>
  <xr:revisionPtr revIDLastSave="0" documentId="13_ncr:1_{8FF76077-7C1F-42CD-A284-4DB6BACDAD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 " sheetId="9" r:id="rId1"/>
  </sheets>
  <definedNames>
    <definedName name="_xlnm._FilterDatabase" localSheetId="0" hidden="1">'НМЦК '!$F$5:$N$10</definedName>
    <definedName name="Print_Area" localSheetId="0">'НМЦК '!$A$1:$N$11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9" l="1"/>
  <c r="I8" i="9"/>
  <c r="L8" i="9" s="1"/>
  <c r="K8" i="9" l="1"/>
  <c r="N8" i="9"/>
  <c r="M8" i="9"/>
  <c r="N9" i="9" l="1"/>
</calcChain>
</file>

<file path=xl/sharedStrings.xml><?xml version="1.0" encoding="utf-8"?>
<sst xmlns="http://schemas.openxmlformats.org/spreadsheetml/2006/main" count="21" uniqueCount="21">
  <si>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</si>
  <si>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</si>
  <si>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№ п/п</t>
  </si>
  <si>
    <t>кол-во</t>
  </si>
  <si>
    <t>ед.изм.</t>
  </si>
  <si>
    <t>Среднее квадратичное отклонение</t>
  </si>
  <si>
    <t xml:space="preserve">V - коэф-нт вариации </t>
  </si>
  <si>
    <t>Цена  единицы товара 
с НДС (руб.), округленная (ЦЕМ1)</t>
  </si>
  <si>
    <t>нмцк</t>
  </si>
  <si>
    <t>Цена , руб.</t>
  </si>
  <si>
    <t xml:space="preserve">НМЦК, руб. 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</si>
  <si>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10 таблицы расчета).</t>
  </si>
  <si>
    <t>шт</t>
  </si>
  <si>
    <t xml:space="preserve">Сред. арифмет. цена за единицу </t>
  </si>
  <si>
    <t xml:space="preserve">Цена единицы товара с НДС </t>
  </si>
  <si>
    <t xml:space="preserve">ИЦИ № 88.1/1 от 08.05.26 </t>
  </si>
  <si>
    <t xml:space="preserve">ИЦИ № 88.1/2 от 15.05.26           </t>
  </si>
  <si>
    <t xml:space="preserve">ИЦИ № 88.1/3 от 15.05.26        </t>
  </si>
  <si>
    <t>Наименование Товара</t>
  </si>
  <si>
    <t>Массажный стол электрический</t>
  </si>
  <si>
    <r>
      <rPr>
        <sz val="12"/>
        <color theme="1"/>
        <rFont val="Times New Roman"/>
        <family val="1"/>
        <charset val="204"/>
      </rPr>
      <t>Начальная (максимальная) цена контракта (далее - НМЦК) определена и обоснована в соответствии с требованиями статьи 22 Закона и методических рекомендаций 
по применению методов определения начальной (максимальной)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: метод сопоставимых рыночных цен (анализа рынка)</t>
    </r>
    <r>
      <rPr>
        <b/>
        <sz val="12"/>
        <color indexed="8"/>
        <rFont val="Times New Roman"/>
        <family val="1"/>
        <charset val="204"/>
      </rPr>
      <t xml:space="preserve">.    </t>
    </r>
    <r>
      <rPr>
        <sz val="12"/>
        <color indexed="8"/>
        <rFont val="Times New Roman"/>
        <family val="1"/>
        <charset val="204"/>
      </rPr>
      <t>Валюта, используемая для формирования цены контракта и расчетов с поставщиками (исполнителями, подрядчиками), - рубль Российской Федерации</t>
    </r>
    <r>
      <rPr>
        <b/>
        <sz val="12"/>
        <color indexed="8"/>
        <rFont val="Times New Roman"/>
        <family val="1"/>
        <charset val="204"/>
      </rPr>
      <t xml:space="preserve">                                                                                                                   В целях экономии бюджетных средств   Заказчиком выбрано минимальное ценовое  предложение, которое составляет   - 86 533,32 руб."</t>
    </r>
    <r>
      <rPr>
        <sz val="12"/>
        <color indexed="8"/>
        <rFont val="Times New Roman"/>
        <family val="1"/>
        <charset val="204"/>
      </rPr>
      <t xml:space="preserve">
</t>
    </r>
    <r>
      <rPr>
        <sz val="8"/>
        <color indexed="8"/>
        <rFont val="Times New Roman"/>
        <family val="1"/>
        <charset val="204"/>
      </rPr>
      <t xml:space="preserve">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</si>
</sst>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р_."/>
  </numFmts>
  <fonts count="19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0" borderId="0" xfId="0" applyFont="1"/>
    <xf numFmtId="1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" fontId="5" fillId="0" borderId="0" xfId="0" applyNumberFormat="1" applyFont="1"/>
    <xf numFmtId="0" fontId="5" fillId="0" borderId="0" xfId="0" applyFont="1" applyAlignment="1">
      <alignment wrapText="1"/>
    </xf>
    <xf numFmtId="0" fontId="5" fillId="0" borderId="0" xfId="0" applyFont="1"/>
    <xf numFmtId="4" fontId="3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14" fillId="0" borderId="0" xfId="0" applyFont="1"/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5" fontId="18" fillId="0" borderId="1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4" xfId="0" applyNumberFormat="1" applyFont="1" applyBorder="1" applyAlignment="1">
      <alignment horizontal="right" vertical="center" wrapText="1"/>
    </xf>
    <xf numFmtId="4" fontId="7" fillId="0" borderId="4" xfId="0" applyNumberFormat="1" applyFont="1" applyBorder="1" applyAlignment="1">
      <alignment horizontal="right" vertical="center" wrapText="1"/>
    </xf>
    <xf numFmtId="4" fontId="6" fillId="0" borderId="5" xfId="0" applyNumberFormat="1" applyFont="1" applyBorder="1" applyAlignment="1">
      <alignment horizontal="right" vertical="center" wrapText="1"/>
    </xf>
    <xf numFmtId="1" fontId="5" fillId="0" borderId="6" xfId="0" applyNumberFormat="1" applyFont="1" applyBorder="1" applyAlignment="1">
      <alignment horizontal="left" vertical="center" wrapText="1"/>
    </xf>
    <xf numFmtId="1" fontId="8" fillId="0" borderId="6" xfId="0" applyNumberFormat="1" applyFont="1" applyBorder="1" applyAlignment="1">
      <alignment horizontal="left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30480</xdr:colOff>
      <xdr:row>4</xdr:row>
      <xdr:rowOff>495300</xdr:rowOff>
    </xdr:from>
    <xdr:to>
      <xdr:col>10</xdr:col>
      <xdr:colOff>297180</xdr:colOff>
      <xdr:row>5</xdr:row>
      <xdr:rowOff>7618</xdr:rowOff>
    </xdr:to>
    <xdr:pic>
      <xdr:nvPicPr>
        <xdr:cNvPr id="7475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22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829300" y="2171700"/>
          <a:ext cx="87630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68580</xdr:colOff>
      <xdr:row>4</xdr:row>
      <xdr:rowOff>739140</xdr:rowOff>
    </xdr:from>
    <xdr:to>
      <xdr:col>11</xdr:col>
      <xdr:colOff>205740</xdr:colOff>
      <xdr:row>5</xdr:row>
      <xdr:rowOff>7618</xdr:rowOff>
    </xdr:to>
    <xdr:pic>
      <xdr:nvPicPr>
        <xdr:cNvPr id="7475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32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77000" y="2171700"/>
          <a:ext cx="70866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N11"/>
  <sheetViews>
    <sheetView tabSelected="1" view="pageBreakPreview" topLeftCell="A9" zoomScale="175" zoomScaleNormal="85" zoomScaleSheetLayoutView="175" workbookViewId="0">
      <selection activeCell="A10" sqref="A10:N10"/>
    </sheetView>
  </sheetViews>
  <sheetFormatPr defaultRowHeight="15" x14ac:dyDescent="0.25"/>
  <cols>
    <col min="1" max="1" width="3.5703125" style="1" customWidth="1"/>
    <col min="2" max="2" width="26.28515625" style="3" customWidth="1"/>
    <col min="3" max="3" width="13.85546875" customWidth="1"/>
    <col min="4" max="4" width="14.140625" customWidth="1"/>
    <col min="5" max="5" width="15.42578125" style="4" customWidth="1"/>
    <col min="6" max="6" width="7.28515625" customWidth="1"/>
    <col min="7" max="7" width="5.85546875" customWidth="1"/>
    <col min="8" max="8" width="6.140625" hidden="1" customWidth="1"/>
    <col min="9" max="9" width="10.5703125" customWidth="1"/>
    <col min="10" max="10" width="8.85546875" customWidth="1"/>
    <col min="11" max="11" width="8.28515625" style="2" customWidth="1"/>
    <col min="12" max="12" width="12.5703125" customWidth="1"/>
    <col min="13" max="13" width="9.28515625" hidden="1" customWidth="1"/>
    <col min="14" max="14" width="11.5703125" bestFit="1" customWidth="1"/>
  </cols>
  <sheetData>
    <row r="1" spans="1:14" x14ac:dyDescent="0.25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7"/>
      <c r="L1" s="27"/>
      <c r="M1" s="27"/>
      <c r="N1" s="27"/>
    </row>
    <row r="2" spans="1:14" ht="46.9" customHeight="1" x14ac:dyDescent="0.25">
      <c r="A2" s="29" t="s">
        <v>1</v>
      </c>
      <c r="B2" s="29"/>
      <c r="C2" s="29"/>
      <c r="D2" s="29"/>
      <c r="E2" s="30"/>
      <c r="F2" s="29"/>
      <c r="G2" s="29"/>
      <c r="H2" s="29"/>
      <c r="I2" s="29"/>
      <c r="J2" s="29"/>
      <c r="K2" s="29"/>
      <c r="L2" s="29"/>
      <c r="M2" s="29"/>
      <c r="N2" s="29"/>
    </row>
    <row r="3" spans="1:14" ht="97.15" customHeight="1" x14ac:dyDescent="0.25">
      <c r="A3" s="31" t="s">
        <v>11</v>
      </c>
      <c r="B3" s="31"/>
      <c r="C3" s="31"/>
      <c r="D3" s="31"/>
      <c r="E3" s="30"/>
      <c r="F3" s="31"/>
      <c r="G3" s="31"/>
      <c r="H3" s="31"/>
      <c r="I3" s="31"/>
      <c r="J3" s="31"/>
      <c r="K3" s="31"/>
      <c r="L3" s="31"/>
      <c r="M3" s="31"/>
      <c r="N3" s="31"/>
    </row>
    <row r="4" spans="1:14" ht="14.25" x14ac:dyDescent="0.25">
      <c r="A4" s="5"/>
      <c r="B4" s="6"/>
      <c r="C4" s="6"/>
      <c r="D4" s="6"/>
      <c r="E4" s="7"/>
      <c r="F4" s="6"/>
      <c r="G4" s="6"/>
      <c r="H4" s="11"/>
      <c r="I4" s="11"/>
      <c r="J4" s="6"/>
      <c r="K4" s="12"/>
      <c r="L4" s="13"/>
      <c r="M4" s="13"/>
      <c r="N4" s="13"/>
    </row>
    <row r="5" spans="1:14" ht="14.45" customHeight="1" x14ac:dyDescent="0.25">
      <c r="A5" s="40" t="s">
        <v>2</v>
      </c>
      <c r="B5" s="14"/>
      <c r="C5" s="32" t="s">
        <v>9</v>
      </c>
      <c r="D5" s="32"/>
      <c r="E5" s="33"/>
      <c r="F5" s="32" t="s">
        <v>3</v>
      </c>
      <c r="G5" s="41" t="s">
        <v>4</v>
      </c>
      <c r="H5" s="43"/>
      <c r="I5" s="43" t="s">
        <v>13</v>
      </c>
      <c r="J5" s="32" t="s">
        <v>5</v>
      </c>
      <c r="K5" s="44" t="s">
        <v>6</v>
      </c>
      <c r="L5" s="45" t="s">
        <v>14</v>
      </c>
      <c r="M5" s="42" t="s">
        <v>7</v>
      </c>
      <c r="N5" s="42" t="s">
        <v>10</v>
      </c>
    </row>
    <row r="6" spans="1:14" ht="53.1" customHeight="1" x14ac:dyDescent="0.25">
      <c r="A6" s="40"/>
      <c r="B6" s="14" t="s">
        <v>18</v>
      </c>
      <c r="C6" s="16" t="s">
        <v>15</v>
      </c>
      <c r="D6" s="16" t="s">
        <v>16</v>
      </c>
      <c r="E6" s="16" t="s">
        <v>17</v>
      </c>
      <c r="F6" s="32"/>
      <c r="G6" s="32"/>
      <c r="H6" s="43"/>
      <c r="I6" s="43"/>
      <c r="J6" s="32"/>
      <c r="K6" s="44"/>
      <c r="L6" s="46"/>
      <c r="M6" s="42"/>
      <c r="N6" s="42"/>
    </row>
    <row r="7" spans="1:14" ht="14.25" x14ac:dyDescent="0.25">
      <c r="A7" s="17">
        <v>1</v>
      </c>
      <c r="B7" s="17">
        <v>2</v>
      </c>
      <c r="C7" s="17">
        <v>3</v>
      </c>
      <c r="D7" s="17">
        <v>4</v>
      </c>
      <c r="E7" s="18">
        <v>5</v>
      </c>
      <c r="F7" s="17">
        <v>6</v>
      </c>
      <c r="G7" s="17">
        <v>7</v>
      </c>
      <c r="H7" s="17"/>
      <c r="I7" s="17">
        <v>8</v>
      </c>
      <c r="J7" s="17">
        <v>9</v>
      </c>
      <c r="K7" s="17">
        <v>10</v>
      </c>
      <c r="L7" s="17">
        <v>11</v>
      </c>
      <c r="M7" s="17"/>
      <c r="N7" s="17">
        <v>12</v>
      </c>
    </row>
    <row r="8" spans="1:14" ht="48" customHeight="1" x14ac:dyDescent="0.25">
      <c r="A8" s="26">
        <v>1</v>
      </c>
      <c r="B8" s="19" t="s">
        <v>19</v>
      </c>
      <c r="C8" s="20">
        <v>86533.32</v>
      </c>
      <c r="D8" s="20">
        <v>90000</v>
      </c>
      <c r="E8" s="20">
        <v>92000</v>
      </c>
      <c r="F8" s="17">
        <v>1</v>
      </c>
      <c r="G8" s="21" t="s">
        <v>12</v>
      </c>
      <c r="H8" s="19"/>
      <c r="I8" s="22">
        <f>(C8+D8+E8)*1/3</f>
        <v>89511.11</v>
      </c>
      <c r="J8" s="22">
        <f>STDEV(C8:E8)</f>
        <v>2765.94</v>
      </c>
      <c r="K8" s="23">
        <f>J8/I8</f>
        <v>3.09E-2</v>
      </c>
      <c r="L8" s="24">
        <f>I8</f>
        <v>89511.11</v>
      </c>
      <c r="M8" s="25">
        <f>L8</f>
        <v>89511.11</v>
      </c>
      <c r="N8" s="25">
        <f>L8*F8</f>
        <v>89511.11</v>
      </c>
    </row>
    <row r="9" spans="1:14" ht="31.7" customHeight="1" x14ac:dyDescent="0.25">
      <c r="A9" s="34" t="s">
        <v>8</v>
      </c>
      <c r="B9" s="35"/>
      <c r="C9" s="35"/>
      <c r="D9" s="35"/>
      <c r="E9" s="36"/>
      <c r="F9" s="35"/>
      <c r="G9" s="35"/>
      <c r="H9" s="35"/>
      <c r="I9" s="35"/>
      <c r="J9" s="35"/>
      <c r="K9" s="35"/>
      <c r="L9" s="37"/>
      <c r="M9" s="15"/>
      <c r="N9" s="24">
        <f>SUM(N8:N8)</f>
        <v>89511.11</v>
      </c>
    </row>
    <row r="10" spans="1:14" ht="126.4" customHeight="1" x14ac:dyDescent="0.25">
      <c r="A10" s="38" t="s">
        <v>20</v>
      </c>
      <c r="B10" s="38"/>
      <c r="C10" s="38"/>
      <c r="D10" s="38"/>
      <c r="E10" s="39"/>
      <c r="F10" s="38"/>
      <c r="G10" s="38"/>
      <c r="H10" s="38"/>
      <c r="I10" s="38"/>
      <c r="J10" s="38"/>
      <c r="K10" s="38"/>
      <c r="L10" s="38"/>
      <c r="M10" s="38"/>
      <c r="N10" s="38"/>
    </row>
    <row r="11" spans="1:14" x14ac:dyDescent="0.25">
      <c r="A11" s="8"/>
      <c r="B11" s="9"/>
      <c r="C11" s="10"/>
      <c r="D11" s="10"/>
      <c r="E11" s="10"/>
    </row>
  </sheetData>
  <autoFilter ref="F5:N10" xr:uid="{00000000-0009-0000-0000-000000000000}"/>
  <mergeCells count="16">
    <mergeCell ref="A10:N10"/>
    <mergeCell ref="A5:A6"/>
    <mergeCell ref="F5:F6"/>
    <mergeCell ref="G5:G6"/>
    <mergeCell ref="N5:N6"/>
    <mergeCell ref="H5:H6"/>
    <mergeCell ref="I5:I6"/>
    <mergeCell ref="J5:J6"/>
    <mergeCell ref="K5:K6"/>
    <mergeCell ref="L5:L6"/>
    <mergeCell ref="M5:M6"/>
    <mergeCell ref="A1:N1"/>
    <mergeCell ref="A2:N2"/>
    <mergeCell ref="A3:N3"/>
    <mergeCell ref="C5:E5"/>
    <mergeCell ref="A9:L9"/>
  </mergeCells>
  <pageMargins left="0.39370078740157483" right="0.39370078740157483" top="0.59055118110236227" bottom="0.59055118110236227" header="0" footer="0"/>
  <pageSetup paperSize="9"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 </vt:lpstr>
      <vt:lpstr>'НМЦК '!Print_Area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meduser</cp:lastModifiedBy>
  <cp:lastPrinted>2021-03-30T13:58:27Z</cp:lastPrinted>
  <dcterms:created xsi:type="dcterms:W3CDTF">2011-08-15T06:57:36Z</dcterms:created>
  <dcterms:modified xsi:type="dcterms:W3CDTF">2026-05-15T13:07:13Z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1049-11.2.0.10463</vt:lpwstr>
  </property>
  <property fmtid="{D5CDD505-2E9C-101B-9397-08002B2CF9AE}" pid="3" name="ICV">
    <vt:lpwstr>735CAAA773964A91BF8135856D820159</vt:lpwstr>
  </property>
</Properties>
</file>