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140" windowHeight="11310"/>
  </bookViews>
  <sheets>
    <sheet name="Расчет цены" sheetId="1" r:id="rId1"/>
    <sheet name="Лист1" sheetId="2" r:id="rId2"/>
  </sheets>
  <calcPr calcId="145621" refMode="R1C1"/>
</workbook>
</file>

<file path=xl/calcChain.xml><?xml version="1.0" encoding="utf-8"?>
<calcChain xmlns="http://schemas.openxmlformats.org/spreadsheetml/2006/main">
  <c r="L5" i="1" l="1"/>
  <c r="M5" i="1" s="1"/>
  <c r="N5" i="1" s="1"/>
  <c r="O5" i="1" s="1"/>
  <c r="I5" i="1"/>
  <c r="J5" i="1" s="1"/>
  <c r="K5" i="1" s="1"/>
</calcChain>
</file>

<file path=xl/sharedStrings.xml><?xml version="1.0" encoding="utf-8"?>
<sst xmlns="http://schemas.openxmlformats.org/spreadsheetml/2006/main" count="21" uniqueCount="21">
  <si>
    <t>№</t>
  </si>
  <si>
    <t>Наименование предмета контракта</t>
  </si>
  <si>
    <t>Существенные условия исполнения контракта</t>
  </si>
  <si>
    <t xml:space="preserve">Ед. изм. 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</si>
  <si>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</si>
  <si>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</si>
  <si>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</si>
  <si>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</si>
  <si>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Среднее квадратичное отклонение</t>
  </si>
  <si>
    <r>
      <t xml:space="preserve">коэффициент вариации цен V (%)           </t>
    </r>
    <r>
      <rPr>
        <i/>
        <sz val="14"/>
        <color indexed="64"/>
        <rFont val="Times New Roman"/>
      </rPr>
      <t xml:space="preserve">         (</t>
    </r>
    <r>
      <rPr>
        <b/>
        <i/>
        <sz val="14"/>
        <color indexed="64"/>
        <rFont val="Times New Roman"/>
      </rPr>
      <t>не должен превышать 33%</t>
    </r>
    <r>
      <rPr>
        <i/>
        <sz val="14"/>
        <color indexed="64"/>
        <rFont val="Times New Roman"/>
      </rPr>
      <t>)</t>
    </r>
  </si>
  <si>
    <r>
      <t>Расчет Н(М)ЦК по формуле</t>
    </r>
    <r>
      <rPr>
        <sz val="14"/>
        <color indexed="64"/>
        <rFont val="Times New Roman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</si>
  <si>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</si>
  <si>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</si>
  <si>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</si>
  <si>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</si>
  <si>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</si>
  <si>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Расчет Н(М)ЦК, ЦКЕП произвел:</t>
  </si>
  <si>
    <t>Усл.</t>
  </si>
  <si>
    <t>Услуги по монтажу экспонатов выставки "Зеленый шум. Левитановский Плес глазами современных художников" (2 чел., 2 рабочих дня по 8 часов)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</si>
  <si>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(Н(М)ЦК, ЦКЕП) произведен метод сопоставимых рыночных цен (анализа рынка) на основании ст.22 44-ФЗ. Заказчиком были направлены 5-ть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Нормы ПП РФ 1875 не применяются, в связи с отсутствием в Приложении №1  и №2 постановления ОКПД 2, использоваемое в закупке.</t>
  </si>
  <si>
    <t>В результате проведенного расчета Н(М)ЦК, минимальная цена ЦКЕП контракта составила: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</si>
</sst>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₽"/>
    <numFmt numFmtId="165" formatCode="0.00000"/>
  </numFmts>
  <fonts count="13" x14ac:knownFonts="1">
    <font>
      <sz val="11"/>
      <color indexed="64"/>
      <name val="Calibri"/>
    </font>
    <font>
      <sz val="10"/>
      <color indexed="64"/>
      <name val="Times New Roman"/>
    </font>
    <font>
      <sz val="16"/>
      <color indexed="64"/>
      <name val="Times New Roman"/>
    </font>
    <font>
      <b/>
      <sz val="14"/>
      <color indexed="64"/>
      <name val="Times New Roman"/>
    </font>
    <font>
      <sz val="14"/>
      <color indexed="64"/>
      <name val="Times New Roman"/>
    </font>
    <font>
      <sz val="12"/>
      <color indexed="64"/>
      <name val="Times New Roman"/>
    </font>
    <font>
      <b/>
      <sz val="16"/>
      <color indexed="64"/>
      <name val="Times New Roman"/>
    </font>
    <font>
      <sz val="11"/>
      <color indexed="64"/>
      <name val="Times New Roman"/>
    </font>
    <font>
      <i/>
      <sz val="14"/>
      <color indexed="64"/>
      <name val="Times New Roman"/>
    </font>
    <font>
      <b/>
      <i/>
      <sz val="14"/>
      <color indexed="64"/>
      <name val="Times New Roman"/>
    </font>
    <font>
      <sz val="14"/>
      <name val="Times New Roman"/>
      <family val="1"/>
      <charset val="204"/>
    </font>
    <font>
      <sz val="14"/>
      <color indexed="64"/>
      <name val="Times New Roman"/>
      <family val="1"/>
      <charset val="204"/>
    </font>
    <font>
      <b/>
      <sz val="14"/>
      <color indexed="6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164" fontId="4" fillId="0" borderId="0" xfId="0" applyNumberFormat="1" applyFont="1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164" fontId="2" fillId="0" borderId="0" xfId="0" applyNumberFormat="1" applyFont="1" applyAlignment="1" applyProtection="1">
      <alignment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wrapText="1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/>
    <xf numFmtId="164" fontId="5" fillId="0" borderId="0" xfId="0" applyNumberFormat="1" applyFont="1" applyAlignment="1" applyProtection="1">
      <alignment wrapText="1"/>
      <protection locked="0"/>
    </xf>
    <xf numFmtId="164" fontId="5" fillId="0" borderId="0" xfId="0" applyNumberFormat="1" applyFont="1" applyAlignment="1" applyProtection="1">
      <alignment horizontal="center" vertical="center"/>
      <protection locked="0"/>
    </xf>
    <xf numFmtId="164" fontId="5" fillId="0" borderId="0" xfId="0" applyNumberFormat="1" applyFont="1" applyAlignment="1" applyProtection="1">
      <alignment horizontal="center" wrapText="1"/>
      <protection locked="0"/>
    </xf>
    <xf numFmtId="164" fontId="7" fillId="0" borderId="0" xfId="0" applyNumberFormat="1" applyFont="1" applyAlignment="1" applyProtection="1">
      <alignment vertical="center"/>
      <protection locked="0"/>
    </xf>
    <xf numFmtId="0" fontId="10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top" wrapText="1"/>
    </xf>
    <xf numFmtId="164" fontId="12" fillId="2" borderId="2" xfId="0" applyNumberFormat="1" applyFont="1" applyFill="1" applyBorder="1" applyAlignment="1">
      <alignment horizontal="center" vertical="top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35616</xdr:colOff>
      <xdr:row>3</xdr:row>
      <xdr:rowOff>1424609</xdr:rowOff>
    </xdr:from>
    <xdr:to>
      <xdr:col>11</xdr:col>
      <xdr:colOff>16566</xdr:colOff>
      <xdr:row>3</xdr:row>
      <xdr:rowOff>1777034</xdr:rowOff>
    </xdr:to>
    <xdr:pic>
      <xdr:nvPicPr>
        <xdr:cNvPr id="22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3718486" y="2443370"/>
          <a:ext cx="1074254" cy="352425"/>
        </a:xfrm>
        <a:prstGeom prst="rect">
          <a:avLst/>
        </a:prstGeom>
        <a:noFill/>
        <a:ln>
          <a:noFill/>
          <a:round/>
        </a:ln>
      </xdr:spPr>
    </xdr:pic>
    <xdr:clientData/>
  </xdr:twoCellAnchor>
  <xdr:twoCellAnchor>
    <xdr:from>
      <xdr:col>9</xdr:col>
      <xdr:colOff>60464</xdr:colOff>
      <xdr:row>3</xdr:row>
      <xdr:rowOff>874229</xdr:rowOff>
    </xdr:from>
    <xdr:to>
      <xdr:col>9</xdr:col>
      <xdr:colOff>1060589</xdr:colOff>
      <xdr:row>3</xdr:row>
      <xdr:rowOff>1312379</xdr:rowOff>
    </xdr:to>
    <xdr:pic>
      <xdr:nvPicPr>
        <xdr:cNvPr id="22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12575486" y="1892990"/>
          <a:ext cx="1000125" cy="4381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364435</xdr:colOff>
      <xdr:row>3</xdr:row>
      <xdr:rowOff>2417981</xdr:rowOff>
    </xdr:from>
    <xdr:to>
      <xdr:col>11</xdr:col>
      <xdr:colOff>1540566</xdr:colOff>
      <xdr:row>3</xdr:row>
      <xdr:rowOff>2709556</xdr:rowOff>
    </xdr:to>
    <xdr:pic>
      <xdr:nvPicPr>
        <xdr:cNvPr id="227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14900413" y="3436742"/>
          <a:ext cx="1176131" cy="2915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366091</xdr:colOff>
      <xdr:row>3</xdr:row>
      <xdr:rowOff>2187022</xdr:rowOff>
    </xdr:from>
    <xdr:to>
      <xdr:col>11</xdr:col>
      <xdr:colOff>518491</xdr:colOff>
      <xdr:row>3</xdr:row>
      <xdr:rowOff>2415622</xdr:rowOff>
    </xdr:to>
    <xdr:pic>
      <xdr:nvPicPr>
        <xdr:cNvPr id="228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tretch/>
      </xdr:blipFill>
      <xdr:spPr bwMode="auto">
        <a:xfrm>
          <a:off x="14902069" y="3205783"/>
          <a:ext cx="152400" cy="228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abSelected="1" view="pageBreakPreview" zoomScale="80" zoomScaleNormal="55" zoomScaleSheetLayoutView="80" zoomScalePageLayoutView="55" workbookViewId="0">
      <selection activeCell="H4" sqref="H4"/>
    </sheetView>
  </sheetViews>
  <sheetFormatPr defaultRowHeight="12.75" x14ac:dyDescent="0.2"/>
  <cols>
    <col min="1" max="1" width="5.28515625" style="2" customWidth="1"/>
    <col min="2" max="2" width="72.85546875" style="1" customWidth="1"/>
    <col min="3" max="3" width="8.7109375" style="1" customWidth="1"/>
    <col min="4" max="4" width="9" style="1" customWidth="1"/>
    <col min="5" max="5" width="10" style="1" customWidth="1"/>
    <col min="6" max="6" width="17.42578125" style="3" customWidth="1"/>
    <col min="7" max="7" width="18.7109375" style="3" customWidth="1"/>
    <col min="8" max="8" width="25.7109375" style="3" customWidth="1"/>
    <col min="9" max="9" width="16.28515625" style="3" customWidth="1"/>
    <col min="10" max="10" width="17.5703125" style="1" customWidth="1"/>
    <col min="11" max="11" width="16.42578125" style="1" customWidth="1"/>
    <col min="12" max="12" width="29.7109375" style="3" customWidth="1"/>
    <col min="13" max="13" width="17.7109375" style="3" customWidth="1"/>
    <col min="14" max="14" width="18.7109375" style="3" customWidth="1"/>
    <col min="15" max="15" width="24.140625" style="3" customWidth="1"/>
    <col min="16" max="16384" width="9.140625" style="1"/>
  </cols>
  <sheetData>
    <row r="1" spans="1:15" s="4" customFormat="1" ht="2.25" customHeight="1" x14ac:dyDescent="0.3">
      <c r="A1" s="5"/>
      <c r="F1" s="6"/>
      <c r="G1" s="6"/>
      <c r="H1" s="6"/>
      <c r="I1" s="6"/>
      <c r="L1" s="6"/>
      <c r="M1" s="6"/>
      <c r="N1" s="6"/>
      <c r="O1" s="6"/>
    </row>
    <row r="2" spans="1:15" s="4" customFormat="1" ht="243.75" customHeight="1" x14ac:dyDescent="0.3">
      <c r="A2" s="49" t="s">
        <v>19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s="4" customFormat="1" ht="39" customHeight="1" x14ac:dyDescent="0.3">
      <c r="A3" s="50" t="s">
        <v>0</v>
      </c>
      <c r="B3" s="50" t="s">
        <v>1</v>
      </c>
      <c r="C3" s="50" t="s">
        <v>2</v>
      </c>
      <c r="D3" s="50" t="s">
        <v>3</v>
      </c>
      <c r="E3" s="50" t="s">
        <v>4</v>
      </c>
      <c r="F3" s="52" t="s">
        <v>5</v>
      </c>
      <c r="G3" s="52"/>
      <c r="H3" s="52"/>
      <c r="I3" s="53" t="s">
        <v>6</v>
      </c>
      <c r="J3" s="53"/>
      <c r="K3" s="53"/>
      <c r="L3" s="54" t="s">
        <v>7</v>
      </c>
      <c r="M3" s="54"/>
      <c r="N3" s="54"/>
      <c r="O3" s="54"/>
    </row>
    <row r="4" spans="1:15" s="4" customFormat="1" ht="218.25" customHeight="1" x14ac:dyDescent="0.3">
      <c r="A4" s="50"/>
      <c r="B4" s="51"/>
      <c r="C4" s="50"/>
      <c r="D4" s="50"/>
      <c r="E4" s="50"/>
      <c r="F4" s="41"/>
      <c r="G4" s="9"/>
      <c r="H4" s="42"/>
      <c r="I4" s="10"/>
      <c r="J4" s="8" t="s">
        <v>8</v>
      </c>
      <c r="K4" s="8" t="s">
        <v>9</v>
      </c>
      <c r="L4" s="10" t="s">
        <v>10</v>
      </c>
      <c r="M4" s="10" t="s">
        <v>11</v>
      </c>
      <c r="N4" s="10" t="s">
        <v>12</v>
      </c>
      <c r="O4" s="10" t="s">
        <v>13</v>
      </c>
    </row>
    <row r="5" spans="1:15" s="4" customFormat="1" ht="75.75" customHeight="1" x14ac:dyDescent="0.3">
      <c r="A5" s="11">
        <v>1</v>
      </c>
      <c r="B5" s="39" t="s">
        <v>18</v>
      </c>
      <c r="C5" s="12"/>
      <c r="D5" s="40" t="s">
        <v>17</v>
      </c>
      <c r="E5" s="40">
        <v>1</v>
      </c>
      <c r="F5" s="13">
        <v>90000</v>
      </c>
      <c r="G5" s="14">
        <v>70000</v>
      </c>
      <c r="H5" s="15">
        <v>83000</v>
      </c>
      <c r="I5" s="16">
        <f t="shared" ref="I5" si="0">(F5+G5+H5)/3</f>
        <v>81000</v>
      </c>
      <c r="J5" s="17">
        <f t="shared" ref="J5" si="1">SQRT(((F5-I5)*(F5-I5)+(G5-I5)*(G5-I5)+(H5-I5)*(H5-I5))/(3-1))</f>
        <v>10148.891565092219</v>
      </c>
      <c r="K5" s="18">
        <f t="shared" ref="K5" si="2">J5/I5*100</f>
        <v>12.529495759373111</v>
      </c>
      <c r="L5" s="7">
        <f t="shared" ref="L5" si="3">E5/3 *(F5+G5+H5)</f>
        <v>81000</v>
      </c>
      <c r="M5" s="7">
        <f t="shared" ref="M5" si="4">L5/E5</f>
        <v>81000</v>
      </c>
      <c r="N5" s="7">
        <f t="shared" ref="N5" si="5">ROUNDDOWN(M5,2)</f>
        <v>81000</v>
      </c>
      <c r="O5" s="19">
        <f t="shared" ref="O5" si="6">N5*E5</f>
        <v>81000</v>
      </c>
    </row>
    <row r="6" spans="1:15" s="4" customFormat="1" ht="40.5" customHeight="1" x14ac:dyDescent="0.3">
      <c r="A6" s="44" t="s">
        <v>20</v>
      </c>
      <c r="B6" s="44"/>
      <c r="C6" s="44"/>
      <c r="D6" s="44"/>
      <c r="E6" s="44"/>
      <c r="F6" s="44"/>
      <c r="G6" s="44"/>
      <c r="H6" s="44"/>
      <c r="I6" s="22">
        <v>70000</v>
      </c>
      <c r="J6" s="23" t="s">
        <v>14</v>
      </c>
      <c r="K6" s="23"/>
      <c r="L6" s="22"/>
      <c r="M6" s="22"/>
      <c r="N6" s="22"/>
      <c r="O6" s="22"/>
    </row>
    <row r="7" spans="1:15" s="4" customFormat="1" ht="38.25" customHeight="1" x14ac:dyDescent="0.3">
      <c r="A7" s="45" t="s">
        <v>15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5" s="20" customFormat="1" ht="51" customHeight="1" x14ac:dyDescent="0.3">
      <c r="A8" s="46" t="s">
        <v>16</v>
      </c>
      <c r="B8" s="46"/>
      <c r="C8" s="46"/>
      <c r="D8" s="24"/>
      <c r="E8" s="24"/>
      <c r="F8" s="25"/>
      <c r="G8" s="25"/>
      <c r="H8" s="25"/>
      <c r="I8" s="25"/>
      <c r="J8" s="24"/>
      <c r="K8" s="24"/>
      <c r="L8" s="25"/>
      <c r="M8" s="25"/>
      <c r="N8" s="25"/>
      <c r="O8" s="25"/>
    </row>
    <row r="9" spans="1:15" s="21" customFormat="1" ht="30.75" customHeight="1" x14ac:dyDescent="0.3">
      <c r="A9" s="47"/>
      <c r="B9" s="47"/>
      <c r="C9" s="47"/>
      <c r="D9" s="47"/>
      <c r="E9" s="4"/>
      <c r="F9" s="28"/>
      <c r="G9" s="29"/>
      <c r="H9" s="30"/>
      <c r="I9" s="31"/>
      <c r="J9" s="26"/>
      <c r="K9" s="26"/>
      <c r="L9" s="31"/>
      <c r="M9" s="31"/>
      <c r="N9" s="31"/>
      <c r="O9" s="31"/>
    </row>
    <row r="10" spans="1:15" s="4" customFormat="1" ht="93.75" customHeight="1" x14ac:dyDescent="0.3">
      <c r="A10" s="32"/>
      <c r="B10" s="27"/>
      <c r="C10" s="27"/>
      <c r="D10" s="27"/>
      <c r="F10" s="28"/>
      <c r="G10" s="29"/>
      <c r="H10" s="30"/>
      <c r="I10" s="31"/>
      <c r="J10" s="26"/>
      <c r="K10" s="26"/>
      <c r="L10" s="31"/>
      <c r="M10" s="31"/>
      <c r="N10" s="31"/>
      <c r="O10" s="31"/>
    </row>
    <row r="11" spans="1:15" s="4" customFormat="1" ht="30.75" customHeight="1" x14ac:dyDescent="0.3">
      <c r="A11" s="32"/>
      <c r="B11" s="27"/>
      <c r="C11" s="27"/>
      <c r="D11" s="27"/>
      <c r="F11" s="28"/>
      <c r="G11" s="29"/>
      <c r="H11" s="30"/>
      <c r="I11" s="31"/>
      <c r="J11" s="26"/>
      <c r="K11" s="26"/>
      <c r="L11" s="31"/>
      <c r="M11" s="31"/>
      <c r="N11" s="31"/>
      <c r="O11" s="31"/>
    </row>
    <row r="12" spans="1:15" s="26" customFormat="1" ht="15.75" customHeight="1" x14ac:dyDescent="0.3">
      <c r="A12" s="48"/>
      <c r="B12" s="48"/>
      <c r="C12" s="48"/>
      <c r="D12" s="4"/>
      <c r="E12" s="4"/>
      <c r="F12" s="6"/>
      <c r="G12" s="6"/>
      <c r="H12" s="6"/>
      <c r="I12" s="6"/>
      <c r="J12" s="4"/>
      <c r="K12" s="4"/>
      <c r="L12" s="6"/>
      <c r="M12" s="6"/>
      <c r="N12" s="6"/>
      <c r="O12" s="6"/>
    </row>
    <row r="13" spans="1:15" s="26" customFormat="1" ht="20.25" x14ac:dyDescent="0.25">
      <c r="A13" s="43"/>
      <c r="B13" s="43"/>
      <c r="C13" s="43"/>
      <c r="D13" s="43"/>
      <c r="E13" s="34"/>
      <c r="F13" s="35"/>
      <c r="G13" s="36"/>
      <c r="H13" s="37"/>
      <c r="I13" s="38"/>
      <c r="J13" s="33"/>
      <c r="K13" s="33"/>
      <c r="L13" s="38"/>
      <c r="M13" s="38"/>
      <c r="N13" s="38"/>
      <c r="O13" s="38"/>
    </row>
    <row r="14" spans="1:15" s="26" customFormat="1" ht="11.25" customHeight="1" x14ac:dyDescent="0.2">
      <c r="A14" s="2"/>
      <c r="B14" s="1"/>
      <c r="C14" s="1"/>
      <c r="D14" s="1"/>
      <c r="E14" s="1"/>
      <c r="F14" s="3"/>
      <c r="G14" s="3"/>
      <c r="H14" s="3"/>
      <c r="I14" s="3"/>
      <c r="J14" s="1"/>
      <c r="K14" s="1"/>
      <c r="L14" s="3"/>
      <c r="M14" s="3"/>
      <c r="N14" s="3"/>
      <c r="O14" s="3"/>
    </row>
    <row r="15" spans="1:15" s="4" customFormat="1" ht="19.5" customHeight="1" x14ac:dyDescent="0.3">
      <c r="A15" s="2"/>
      <c r="B15" s="1"/>
      <c r="C15" s="1"/>
      <c r="D15" s="1"/>
      <c r="E15" s="1"/>
      <c r="F15" s="3"/>
      <c r="G15" s="3"/>
      <c r="H15" s="3"/>
      <c r="I15" s="3"/>
      <c r="J15" s="1"/>
      <c r="K15" s="1"/>
      <c r="L15" s="3"/>
      <c r="M15" s="3"/>
      <c r="N15" s="3"/>
      <c r="O15" s="3"/>
    </row>
    <row r="16" spans="1:15" s="33" customFormat="1" ht="15.75" customHeight="1" x14ac:dyDescent="0.2">
      <c r="A16" s="2"/>
      <c r="B16" s="1"/>
      <c r="C16" s="1"/>
      <c r="D16" s="1"/>
      <c r="E16" s="1"/>
      <c r="F16" s="3"/>
      <c r="G16" s="3"/>
      <c r="H16" s="3"/>
      <c r="I16" s="3"/>
      <c r="J16" s="1"/>
      <c r="K16" s="1"/>
      <c r="L16" s="3"/>
      <c r="M16" s="3"/>
      <c r="N16" s="3"/>
      <c r="O16" s="3"/>
    </row>
  </sheetData>
  <sheetProtection selectLockedCells="1" selectUnlockedCells="1"/>
  <mergeCells count="15">
    <mergeCell ref="A2:O2"/>
    <mergeCell ref="A3:A4"/>
    <mergeCell ref="B3:B4"/>
    <mergeCell ref="C3:C4"/>
    <mergeCell ref="D3:D4"/>
    <mergeCell ref="E3:E4"/>
    <mergeCell ref="F3:H3"/>
    <mergeCell ref="I3:K3"/>
    <mergeCell ref="L3:O3"/>
    <mergeCell ref="A13:D13"/>
    <mergeCell ref="A6:H6"/>
    <mergeCell ref="A7:O7"/>
    <mergeCell ref="A8:C8"/>
    <mergeCell ref="A9:D9"/>
    <mergeCell ref="A12:C12"/>
  </mergeCells>
  <pageMargins left="0.25" right="0.25" top="0.75" bottom="0.75" header="0.3" footer="0.3"/>
  <pageSetup paperSize="9" scale="46" firstPageNumber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цены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PrintMaster</dc:creator>
  <cp:lastModifiedBy>Марина</cp:lastModifiedBy>
  <cp:revision>1</cp:revision>
  <cp:lastPrinted>2025-08-19T14:10:32Z</cp:lastPrinted>
  <dcterms:created xsi:type="dcterms:W3CDTF">2014-01-24T04:13:02Z</dcterms:created>
  <dcterms:modified xsi:type="dcterms:W3CDTF">2026-05-15T12:16:58Z</dcterms:modified>
</cp:coreProperties>
</file>