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2F20FCE5-C51C-420C-920F-DA66BD45E91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1" i="1"/>
  <c r="J12" i="1"/>
  <c r="F10" i="1"/>
  <c r="F11" i="1"/>
  <c r="F12" i="1"/>
  <c r="I11" i="1" l="1"/>
  <c r="L11" i="1" s="1"/>
  <c r="I10" i="1"/>
  <c r="K10" i="1" s="1"/>
  <c r="I12" i="1"/>
  <c r="L12" i="1" s="1"/>
  <c r="K11" i="1" l="1"/>
  <c r="L10" i="1"/>
  <c r="L13" i="1" s="1"/>
  <c r="K12" i="1"/>
</calcChain>
</file>

<file path=xl/sharedStrings.xml><?xml version="1.0" encoding="utf-8"?>
<sst xmlns="http://schemas.openxmlformats.org/spreadsheetml/2006/main" count="27" uniqueCount="27">
  <si>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</si>
  <si>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</si>
  <si>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</si>
  <si>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</si>
  <si>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</si>
  <si>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</si>
  <si>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</si>
  <si>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</si>
  <si>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</si>
  <si>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</si>
  <si>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</si>
  <si>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</si>
  <si>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</si>
  <si>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</si>
  <si>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</si>
  <si>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</si>
  <si>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</si>
  <si>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</si>
  <si>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</si>
  <si>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Григорьева А.Ю.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</si>
  <si>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</si>
  <si>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Обоснование и расчет начальной (максимальной) цены контракта
На поставку игр для лагеря для Государственного бюджетного общеобразовательного учреждения средняя общеобразовательная школа № 478 Красногвардейского района Санкт-Петербурга, для нужд Санкт-Петербурга в 2026г.
Метод сопоставимых рыночных цен (анализ рынка)</t>
  </si>
  <si>
    <t>Заказчиком были направлены запросы № 89 от 20.04.2026г о предоставлении ценовой информации 5-ти поставщикам,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исполнителей): ИЦИ №1 - КП 1 вх № 82  от 20.04.2026; ИЦИ №2 - КП 2 вх № 83 от 20.04.2026; ИЦИ №3- КП 3 вх №84 от 20.04.2026</t>
  </si>
  <si>
    <t>игровой набор 3 в 1: деревянные шахматы, шашки и нарды</t>
  </si>
  <si>
    <t>Набор для подвижных игр</t>
  </si>
  <si>
    <t>скакалка</t>
  </si>
  <si>
    <r>
      <t xml:space="preserve">В соответствии с Распоряжением Комитета по государственному заказу Санкт-Петербурга от 31.05.2018 N100-р предельная цена отсутствует.Стоимость товара у Поставщика No1 составляет </t>
    </r>
    <r>
      <rPr>
        <b/>
        <sz val="12"/>
        <color theme="1"/>
        <rFont val="Calibri"/>
        <family val="2"/>
        <charset val="204"/>
        <scheme val="minor"/>
      </rPr>
      <t xml:space="preserve">33 382,30 </t>
    </r>
    <r>
      <rPr>
        <sz val="11"/>
        <color theme="1"/>
        <rFont val="Calibri"/>
        <family val="2"/>
        <scheme val="minor"/>
      </rPr>
      <t xml:space="preserve"> рубля, что является наименьшей ценой контракта.Заказчиком определяется минимальная цена для заключения контракта с ед. поставщиком, в соответствии с требованиями ст. 34 БК РФ.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</si>
</sst>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6</xdr:row>
      <xdr:rowOff>76200</xdr:rowOff>
    </xdr:from>
    <xdr:to>
      <xdr:col>11</xdr:col>
      <xdr:colOff>476250</xdr:colOff>
      <xdr:row>6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7</xdr:row>
      <xdr:rowOff>542925</xdr:rowOff>
    </xdr:from>
    <xdr:to>
      <xdr:col>11</xdr:col>
      <xdr:colOff>781050</xdr:colOff>
      <xdr:row>7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7</xdr:row>
      <xdr:rowOff>847725</xdr:rowOff>
    </xdr:from>
    <xdr:to>
      <xdr:col>10</xdr:col>
      <xdr:colOff>474319</xdr:colOff>
      <xdr:row>7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7</xdr:row>
      <xdr:rowOff>752475</xdr:rowOff>
    </xdr:from>
    <xdr:to>
      <xdr:col>9</xdr:col>
      <xdr:colOff>654206</xdr:colOff>
      <xdr:row>7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8</xdr:row>
      <xdr:rowOff>311727</xdr:rowOff>
    </xdr:from>
    <xdr:to>
      <xdr:col>8</xdr:col>
      <xdr:colOff>595746</xdr:colOff>
      <xdr:row>8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24205" y="3558886"/>
          <a:ext cx="309996" cy="154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256309</xdr:colOff>
      <xdr:row>12</xdr:row>
      <xdr:rowOff>71004</xdr:rowOff>
    </xdr:from>
    <xdr:to>
      <xdr:col>10</xdr:col>
      <xdr:colOff>86880</xdr:colOff>
      <xdr:row>12</xdr:row>
      <xdr:rowOff>239279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365423" y="7561118"/>
          <a:ext cx="705139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485775</xdr:rowOff>
    </xdr:from>
    <xdr:to>
      <xdr:col>5</xdr:col>
      <xdr:colOff>495300</xdr:colOff>
      <xdr:row>7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8"/>
  <sheetViews>
    <sheetView tabSelected="1" zoomScale="110" zoomScaleNormal="110" workbookViewId="0">
      <selection activeCell="O17" sqref="O17"/>
    </sheetView>
  </sheetViews>
  <sheetFormatPr defaultRowHeight="15" x14ac:dyDescent="0.25"/>
  <cols>
    <col min="2" max="2" width="28.42578125" customWidth="1"/>
    <col min="3" max="3" width="9.7109375" bestFit="1" customWidth="1"/>
    <col min="6" max="6" width="10.7109375" customWidth="1"/>
    <col min="8" max="8" width="9.7109375" customWidth="1"/>
    <col min="9" max="9" width="11.5703125" customWidth="1"/>
    <col min="10" max="10" width="13.140625" customWidth="1"/>
    <col min="11" max="11" width="10.28515625" customWidth="1"/>
    <col min="12" max="12" width="12.85546875" customWidth="1"/>
    <col min="14" max="14" width="12.85546875" customWidth="1"/>
  </cols>
  <sheetData>
    <row r="2" spans="1:12" x14ac:dyDescent="0.2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62.25" customHeight="1" x14ac:dyDescent="0.25">
      <c r="A3" s="17" t="s">
        <v>21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62.25" customHeight="1" x14ac:dyDescent="0.25">
      <c r="A4" s="22" t="s">
        <v>20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69.75" customHeight="1" x14ac:dyDescent="0.25">
      <c r="A5" s="19" t="s">
        <v>22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7" spans="1:12" ht="36.75" customHeight="1" x14ac:dyDescent="0.25">
      <c r="A7" s="21" t="s">
        <v>1</v>
      </c>
      <c r="B7" s="21" t="s">
        <v>2</v>
      </c>
      <c r="C7" s="21" t="s">
        <v>3</v>
      </c>
      <c r="D7" s="21"/>
      <c r="E7" s="21"/>
      <c r="F7" s="21"/>
      <c r="G7" s="21" t="s">
        <v>7</v>
      </c>
      <c r="H7" s="21" t="s">
        <v>8</v>
      </c>
      <c r="I7" s="21" t="s">
        <v>9</v>
      </c>
      <c r="J7" s="21"/>
      <c r="K7" s="21"/>
      <c r="L7" s="4" t="s">
        <v>18</v>
      </c>
    </row>
    <row r="8" spans="1:12" ht="89.25" x14ac:dyDescent="0.25">
      <c r="A8" s="21"/>
      <c r="B8" s="21"/>
      <c r="C8" s="5" t="s">
        <v>4</v>
      </c>
      <c r="D8" s="5" t="s">
        <v>5</v>
      </c>
      <c r="E8" s="5" t="s">
        <v>6</v>
      </c>
      <c r="F8" s="5"/>
      <c r="G8" s="21"/>
      <c r="H8" s="21"/>
      <c r="I8" s="5" t="s">
        <v>10</v>
      </c>
      <c r="J8" s="6" t="s">
        <v>11</v>
      </c>
      <c r="K8" s="6" t="s">
        <v>12</v>
      </c>
      <c r="L8" s="5"/>
    </row>
    <row r="9" spans="1:12" ht="60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13</v>
      </c>
      <c r="G9" s="3">
        <v>7</v>
      </c>
      <c r="H9" s="3" t="s">
        <v>14</v>
      </c>
      <c r="I9" s="3" t="s">
        <v>15</v>
      </c>
      <c r="J9" s="3">
        <v>10</v>
      </c>
      <c r="K9" s="3">
        <v>11</v>
      </c>
      <c r="L9" s="3" t="s">
        <v>16</v>
      </c>
    </row>
    <row r="10" spans="1:12" ht="45" x14ac:dyDescent="0.25">
      <c r="A10" s="1">
        <v>1</v>
      </c>
      <c r="B10" s="1" t="s">
        <v>23</v>
      </c>
      <c r="C10" s="11">
        <v>1081.9000000000001</v>
      </c>
      <c r="D10" s="11">
        <v>1250</v>
      </c>
      <c r="E10" s="11">
        <v>1500</v>
      </c>
      <c r="F10" s="10">
        <f t="shared" ref="F10:F12" si="0">C10+D10+E10</f>
        <v>3831.9</v>
      </c>
      <c r="G10" s="1">
        <v>12</v>
      </c>
      <c r="H10" s="1">
        <v>3</v>
      </c>
      <c r="I10" s="7">
        <f>ROUND(F10/H10,2)</f>
        <v>1277.3</v>
      </c>
      <c r="J10" s="11">
        <f t="shared" ref="J10:J12" si="1">STDEV(C10:E10)</f>
        <v>210.3826751422277</v>
      </c>
      <c r="K10" s="2">
        <f t="shared" ref="K10:K12" si="2">J10/I10</f>
        <v>0.16470889778613301</v>
      </c>
      <c r="L10" s="9">
        <f t="shared" ref="L10:L12" si="3">G10*I10</f>
        <v>15327.599999999999</v>
      </c>
    </row>
    <row r="11" spans="1:12" x14ac:dyDescent="0.25">
      <c r="A11" s="1">
        <v>2</v>
      </c>
      <c r="B11" s="1" t="s">
        <v>24</v>
      </c>
      <c r="C11" s="11">
        <v>879</v>
      </c>
      <c r="D11" s="11">
        <v>950</v>
      </c>
      <c r="E11" s="11">
        <v>1050</v>
      </c>
      <c r="F11" s="10">
        <f t="shared" si="0"/>
        <v>2879</v>
      </c>
      <c r="G11" s="1">
        <v>12</v>
      </c>
      <c r="H11" s="1">
        <v>3</v>
      </c>
      <c r="I11" s="7">
        <f t="shared" ref="I11:I12" si="4">ROUND(F11/H11,2)</f>
        <v>959.67</v>
      </c>
      <c r="J11" s="11">
        <f t="shared" si="1"/>
        <v>85.908866441906525</v>
      </c>
      <c r="K11" s="2">
        <f t="shared" si="2"/>
        <v>8.951917475997638E-2</v>
      </c>
      <c r="L11" s="9">
        <f t="shared" si="3"/>
        <v>11516.039999999999</v>
      </c>
    </row>
    <row r="12" spans="1:12" x14ac:dyDescent="0.25">
      <c r="A12" s="1">
        <v>3</v>
      </c>
      <c r="B12" s="1" t="s">
        <v>25</v>
      </c>
      <c r="C12" s="11">
        <v>197.03</v>
      </c>
      <c r="D12" s="11">
        <v>215</v>
      </c>
      <c r="E12" s="11">
        <v>235</v>
      </c>
      <c r="F12" s="10">
        <f t="shared" si="0"/>
        <v>647.03</v>
      </c>
      <c r="G12" s="1">
        <v>50</v>
      </c>
      <c r="H12" s="1">
        <v>3</v>
      </c>
      <c r="I12" s="7">
        <f t="shared" si="4"/>
        <v>215.68</v>
      </c>
      <c r="J12" s="11">
        <f t="shared" si="1"/>
        <v>18.99404204831961</v>
      </c>
      <c r="K12" s="2">
        <f t="shared" si="2"/>
        <v>8.8065847775962575E-2</v>
      </c>
      <c r="L12" s="9">
        <f t="shared" si="3"/>
        <v>10784</v>
      </c>
    </row>
    <row r="13" spans="1:12" ht="22.5" customHeight="1" x14ac:dyDescent="0.25">
      <c r="A13" s="13" t="s">
        <v>17</v>
      </c>
      <c r="B13" s="13"/>
      <c r="C13" s="13"/>
      <c r="D13" s="13"/>
      <c r="E13" s="13"/>
      <c r="F13" s="13"/>
      <c r="G13" s="13"/>
      <c r="H13" s="13"/>
      <c r="I13" s="13"/>
      <c r="J13" s="14"/>
      <c r="K13" s="14"/>
      <c r="L13" s="7">
        <f>SUM(L10:L12)</f>
        <v>37627.64</v>
      </c>
    </row>
    <row r="14" spans="1:12" x14ac:dyDescent="0.25">
      <c r="B14" s="8" t="s">
        <v>19</v>
      </c>
    </row>
    <row r="16" spans="1:12" x14ac:dyDescent="0.25">
      <c r="B16" s="12" t="s">
        <v>26</v>
      </c>
      <c r="C16" s="12"/>
      <c r="D16" s="12"/>
      <c r="E16" s="12"/>
      <c r="F16" s="12"/>
      <c r="G16" s="12"/>
      <c r="H16" s="12"/>
      <c r="I16" s="12"/>
      <c r="J16" s="12"/>
      <c r="K16" s="12"/>
    </row>
    <row r="17" spans="2:11" x14ac:dyDescent="0.25"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2:11" ht="33.75" customHeight="1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</row>
  </sheetData>
  <mergeCells count="13">
    <mergeCell ref="B16:K18"/>
    <mergeCell ref="A13:I13"/>
    <mergeCell ref="J13:K13"/>
    <mergeCell ref="A2:L2"/>
    <mergeCell ref="A3:L3"/>
    <mergeCell ref="A5:L5"/>
    <mergeCell ref="A7:A8"/>
    <mergeCell ref="B7:B8"/>
    <mergeCell ref="C7:F7"/>
    <mergeCell ref="G7:G8"/>
    <mergeCell ref="H7:H8"/>
    <mergeCell ref="I7:K7"/>
    <mergeCell ref="A4:L4"/>
  </mergeCells>
  <pageMargins left="0.7" right="0.7" top="0.75" bottom="0.75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2026-04-20T12:33:29Z</dcterms:modified>
</cp:coreProperties>
</file>