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Янтикова\30\Обучение 05.2026\"/>
    </mc:Choice>
  </mc:AlternateContent>
  <bookViews>
    <workbookView xWindow="0" yWindow="0" windowWidth="15360" windowHeight="8340"/>
  </bookViews>
  <sheets>
    <sheet name="Лист1" sheetId="1" r:id="rId1"/>
    <sheet name="Лист2" sheetId="2" r:id="rId2"/>
    <sheet name="Лист3" sheetId="3" r:id="rId3"/>
    <sheet name="Лист1 (2)" sheetId="4" r:id="rId4"/>
  </sheets>
  <definedNames>
    <definedName name="_xlnm.Print_Area" localSheetId="0">Лист1!$A$1:$N$22</definedName>
    <definedName name="_xlnm.Print_Area" localSheetId="3">'Лист1 (2)'!$A$1:$M$37</definedName>
  </definedNames>
  <calcPr calcId="152511"/>
</workbook>
</file>

<file path=xl/calcChain.xml><?xml version="1.0" encoding="utf-8"?>
<calcChain xmlns="http://schemas.openxmlformats.org/spreadsheetml/2006/main">
  <c r="L13" i="1" l="1"/>
  <c r="K13" i="1"/>
  <c r="I13" i="1" l="1"/>
  <c r="K28" i="4" l="1"/>
  <c r="L28" i="4" s="1"/>
  <c r="I28" i="4"/>
  <c r="M28" i="4" s="1"/>
  <c r="K27" i="4"/>
  <c r="L27" i="4" s="1"/>
  <c r="I27" i="4"/>
  <c r="M27" i="4" s="1"/>
  <c r="K26" i="4"/>
  <c r="I26" i="4"/>
  <c r="M26" i="4" s="1"/>
  <c r="K25" i="4"/>
  <c r="I25" i="4"/>
  <c r="M25" i="4" s="1"/>
  <c r="K24" i="4"/>
  <c r="I24" i="4"/>
  <c r="M24" i="4" s="1"/>
  <c r="K23" i="4"/>
  <c r="I23" i="4"/>
  <c r="M23" i="4" s="1"/>
  <c r="K22" i="4"/>
  <c r="L22" i="4" s="1"/>
  <c r="I22" i="4"/>
  <c r="M22" i="4" s="1"/>
  <c r="K21" i="4"/>
  <c r="I21" i="4"/>
  <c r="M21" i="4" s="1"/>
  <c r="M20" i="4"/>
  <c r="K20" i="4"/>
  <c r="L20" i="4" s="1"/>
  <c r="I20" i="4"/>
  <c r="K19" i="4"/>
  <c r="I19" i="4"/>
  <c r="M19" i="4" s="1"/>
  <c r="K18" i="4"/>
  <c r="I18" i="4"/>
  <c r="M18" i="4" s="1"/>
  <c r="K17" i="4"/>
  <c r="L17" i="4" s="1"/>
  <c r="I17" i="4"/>
  <c r="M17" i="4" s="1"/>
  <c r="K15" i="4"/>
  <c r="I15" i="4"/>
  <c r="M15" i="4" s="1"/>
  <c r="M14" i="4"/>
  <c r="K14" i="4"/>
  <c r="L14" i="4" s="1"/>
  <c r="I14" i="4"/>
  <c r="A14" i="4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K13" i="4"/>
  <c r="I13" i="4"/>
  <c r="M13" i="4" s="1"/>
  <c r="L26" i="4" l="1"/>
  <c r="M29" i="4"/>
  <c r="L18" i="4"/>
  <c r="L24" i="4"/>
  <c r="L15" i="4"/>
  <c r="L19" i="4"/>
  <c r="L21" i="4"/>
  <c r="L23" i="4"/>
  <c r="L25" i="4"/>
  <c r="M16" i="2" l="1"/>
  <c r="M17" i="2"/>
  <c r="M18" i="2"/>
  <c r="C19" i="2"/>
  <c r="K18" i="2"/>
  <c r="L18" i="2" s="1"/>
  <c r="K17" i="2"/>
  <c r="L17" i="2" s="1"/>
  <c r="L16" i="2"/>
</calcChain>
</file>

<file path=xl/sharedStrings.xml><?xml version="1.0" encoding="utf-8"?>
<sst xmlns="http://schemas.openxmlformats.org/spreadsheetml/2006/main" count="136" uniqueCount="60">
  <si>
    <t>Приложение № ___</t>
  </si>
  <si>
    <t>к контракту № ___ от _______________</t>
  </si>
  <si>
    <t>(указывается предмет контракта)</t>
  </si>
  <si>
    <t>Основные характеристики объекта закупки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</si>
  <si>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</si>
  <si>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</si>
  <si>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</si>
  <si>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</si>
  <si>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r>
      <t xml:space="preserve">Используемый метод определения начальной максимальной цены: </t>
    </r>
    <r>
      <rPr>
        <b/>
        <sz val="12"/>
        <color indexed="8"/>
        <rFont val="Times New Roman"/>
        <family val="1"/>
        <charset val="204"/>
      </rPr>
      <t xml:space="preserve">сопоставимых рыночных цен (анализа рынка)
</t>
    </r>
  </si>
  <si>
    <t>Обоснование и расчет начальной максимальной цены произведены с учетом положений Федерального закона от 05.04.2013 N 44-ФЗ "О контрактной системе в сфере закупок товаров, работ, услуг для обеспечения государственных и муниципальных нужд" и приказа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</si>
  <si>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t xml:space="preserve">Дата подготовки обоснования НМЦК:          </t>
  </si>
  <si>
    <r>
      <t>Цена предложенная участником № 1, руб. ц</t>
    </r>
    <r>
      <rPr>
        <b/>
        <sz val="10"/>
        <color indexed="8"/>
        <rFont val="Calibri"/>
        <family val="2"/>
        <charset val="204"/>
      </rPr>
      <t>₁</t>
    </r>
  </si>
  <si>
    <r>
      <t>Цена предложенная участником № 2, руб. ц</t>
    </r>
    <r>
      <rPr>
        <b/>
        <sz val="10"/>
        <color indexed="8"/>
        <rFont val="Calibri"/>
        <family val="2"/>
        <charset val="204"/>
      </rPr>
      <t>₂</t>
    </r>
  </si>
  <si>
    <r>
      <t>Цена предложенная участником № 3, руб. ц</t>
    </r>
    <r>
      <rPr>
        <b/>
        <sz val="10"/>
        <color indexed="8"/>
        <rFont val="Calibri"/>
        <family val="2"/>
        <charset val="204"/>
      </rPr>
      <t>₃</t>
    </r>
  </si>
  <si>
    <r>
      <t>Цена предложенная участником № 4, руб. ц</t>
    </r>
    <r>
      <rPr>
        <b/>
        <sz val="10"/>
        <color indexed="8"/>
        <rFont val="Calibri"/>
        <family val="2"/>
        <charset val="204"/>
      </rPr>
      <t>₄</t>
    </r>
  </si>
  <si>
    <r>
      <t>Цена предложенная участником № 5, руб. ц</t>
    </r>
    <r>
      <rPr>
        <b/>
        <sz val="10"/>
        <color indexed="8"/>
        <rFont val="Calibri"/>
        <family val="2"/>
        <charset val="204"/>
      </rPr>
      <t>₅</t>
    </r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</si>
  <si>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</si>
  <si>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>Наименование объекта закупки</t>
  </si>
  <si>
    <t>Кол-во</t>
  </si>
  <si>
    <t>Итоговая цена</t>
  </si>
  <si>
    <t>ИТОГО</t>
  </si>
  <si>
    <t xml:space="preserve">Поставка канцелярских   товаров для Государственного бюджетного дошкольного образовательного учреждения детского сада №   30 Калининского района Санкт-Петербурга                                                                        </t>
  </si>
  <si>
    <t>тарелка.200 мм.мел.,тарелка 200мм глуб, мис.350мл,  кр210мл,Русское  поле (фарфор)</t>
  </si>
  <si>
    <t xml:space="preserve">набор  посуды 4 предмета "Весёлый  Колобок" </t>
  </si>
  <si>
    <t xml:space="preserve">набор  посуды 4 предмета "Простоквашено" </t>
  </si>
  <si>
    <t xml:space="preserve">набор  посуды 4 предмета "Аквариум" </t>
  </si>
  <si>
    <t>-</t>
  </si>
  <si>
    <t>Заведующий ГБДОУ детский сад №30</t>
  </si>
  <si>
    <t>М.И. Помогайбо</t>
  </si>
  <si>
    <t>Чистящее средство</t>
  </si>
  <si>
    <t>Универсальное чистящее средство</t>
  </si>
  <si>
    <t>Мыло хозяйственное</t>
  </si>
  <si>
    <t>Бумага туалетная</t>
  </si>
  <si>
    <t>Салфетки бумажные</t>
  </si>
  <si>
    <t>Перчатки латексные</t>
  </si>
  <si>
    <t>Средство для мытья посуды</t>
  </si>
  <si>
    <t>Средство для сантехники</t>
  </si>
  <si>
    <t>Мешки для мусора на 30 л</t>
  </si>
  <si>
    <t>Мешки для мусора на 240 л</t>
  </si>
  <si>
    <t>Чистящее средство для полов</t>
  </si>
  <si>
    <t>Освежитель воздуха</t>
  </si>
  <si>
    <t>Отбеливатель</t>
  </si>
  <si>
    <t>Отбеливатель детский</t>
  </si>
  <si>
    <t>Порошок стиральный</t>
  </si>
  <si>
    <t>Ника универсал</t>
  </si>
  <si>
    <t>Мыло туалетное детское</t>
  </si>
  <si>
    <t xml:space="preserve">Вес изделия нетто: 100 г 
Количество штук в транспортном коробе: 87 шт. 
Отдушка: нейтральная 
Страна происхождения: Россия 
Тип мыла: туалетное 
Торговая марка: Детское
</t>
  </si>
  <si>
    <t xml:space="preserve">Ароматизатор: Нет 
Количество слоев: 1 
Рисунок: Нет 
Схема вложения: 72 
Тиснение: Да 
Цвет бумаги: белый 
Ширина рулона: 90 мм 
Торговая марка: Мягкий знак
</t>
  </si>
  <si>
    <t xml:space="preserve">Количество штук в транспортном коробе: 36 шт. 
Консистенция: порошок 
Назначение средства: для уборки кухни 
Обрабатываемая поверхность: кухонные поверхности: столы, плиты, раковины, кафе 
Объем/вес: 480 г 
Страна происхождения: Россия 
Схема вложения: 36 
Форма выпуска: порошок 
Торговая марка: Пемолюкс
</t>
  </si>
  <si>
    <t xml:space="preserve">Ароматизированные: Нет 
Биоразлагаемые: Нет 
Количество в упаковке: 10 шт. 
Количество рулонов в транспортной упаковке: 10 - 
Материал: полиэтилен высокого давления (ПВД) 
Наличие ручек/завязок: нет 
Объем: 240 литр 
Плотность: 50 мкм 
Размер изделия: 850x1300 мм 
Страна происхождения: Россия 
Тип упаковки: рулон 
Цвет: черный 
Торговая марка: Attache
</t>
  </si>
  <si>
    <t xml:space="preserve">Консистенция: порошок 
Обрабатываемая поверхность: полы 
Объем/вес: 400 г 
Отдушка: лимон 
Страна происхождения: Россия 
Схема вложения: 20 
Торговая марка: Mr. Proper
</t>
  </si>
  <si>
    <t xml:space="preserve">Материал перчаток: латекс 
Место использования: в помещении 
Размер перчаток: l 
Страна происхождения: Малайзия 
Схема вложения: 12 
Торговая марка: Paclan
</t>
  </si>
  <si>
    <t xml:space="preserve">Является чистящим средством с высокой моющей способностью;
Широкий спектр практического применения в быту и на производстве;
Отсутствие раздражающего воздействия на поверхность кожи;
Отсутствие в составе мыла суррогатного сырья и материалов;
Применение современных технологий при изготовлении мыла;
Наличие антибактериального эффекта;
Отсутствие консервантов;
Хозяйственное мыло 72% представляет собой твердое на ощупь вещество с цветом от светло-бежевого до коричного, со специфическим мыльным запахом. Содержит натриевые соли жирных кислот и глицерин. Это сорт мыла с содержанием жирных кислот не более 72 % и относительно большим количеством щелочей, около 0,15-0,20%. Вследствие чего имеет очень высокий водородный показатель - pH 11-12. Обладает антибактериальными свойствами.
</t>
  </si>
  <si>
    <t>на 2026 год</t>
  </si>
  <si>
    <t xml:space="preserve">Т. В.  Ушакова </t>
  </si>
  <si>
    <t>Обучение и проверка знаний по программе:" Техническая эксплуатация объектов теплоснабжения и теплопотребляющих установок" 16 часов</t>
  </si>
  <si>
    <t>Оказание услуг по обучению</t>
  </si>
  <si>
    <t xml:space="preserve">Оказание услуг по обучению  "Техническая эксплуатация объектов теплоснабжения и теплопотребляющих установок" 16 часов"  для Государственного бюджетного дошкольного образовательного учреждения детского сада №   30 компенсирующего вида Калининского района Санкт-Петербурга                                                                        </t>
  </si>
  <si>
    <t>Итого цена , руб.</t>
  </si>
  <si>
    <t>Минимальное ценовое предложение,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</si>
</sst>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#,##0.00\ _₽"/>
  </numFmts>
  <fonts count="15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Calibri"/>
      <family val="2"/>
      <charset val="204"/>
    </font>
    <font>
      <sz val="8"/>
      <name val="Calibri"/>
      <family val="2"/>
      <charset val="204"/>
    </font>
    <font>
      <sz val="11.5"/>
      <color indexed="8"/>
      <name val="Arial"/>
      <family val="2"/>
      <charset val="204"/>
    </font>
    <font>
      <sz val="12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6">
    <xf numFmtId="0" fontId="0" fillId="0" borderId="0" xfId="0"/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8" fillId="0" borderId="0" xfId="0" applyFont="1"/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8" fillId="0" borderId="0" xfId="0" applyFont="1" applyAlignment="1"/>
    <xf numFmtId="0" fontId="4" fillId="0" borderId="1" xfId="0" applyFont="1" applyBorder="1" applyAlignment="1">
      <alignment horizontal="center" vertical="center"/>
    </xf>
    <xf numFmtId="0" fontId="2" fillId="0" borderId="0" xfId="0" applyFont="1"/>
    <xf numFmtId="0" fontId="4" fillId="0" borderId="1" xfId="0" applyFont="1" applyBorder="1" applyAlignment="1">
      <alignment horizontal="center" vertical="center" wrapText="1" shrinkToFit="1"/>
    </xf>
    <xf numFmtId="0" fontId="6" fillId="0" borderId="0" xfId="0" applyFont="1" applyBorder="1" applyAlignment="1">
      <alignment horizontal="center" vertical="center"/>
    </xf>
    <xf numFmtId="164" fontId="5" fillId="0" borderId="0" xfId="0" applyNumberFormat="1" applyFont="1" applyBorder="1"/>
    <xf numFmtId="9" fontId="5" fillId="0" borderId="0" xfId="1" applyFont="1" applyFill="1" applyBorder="1"/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0" borderId="2" xfId="0" applyFont="1" applyBorder="1"/>
    <xf numFmtId="0" fontId="4" fillId="0" borderId="1" xfId="0" applyFont="1" applyBorder="1" applyAlignment="1">
      <alignment horizontal="center" vertical="top" wrapText="1"/>
    </xf>
    <xf numFmtId="9" fontId="4" fillId="0" borderId="1" xfId="1" applyFont="1" applyBorder="1" applyAlignment="1">
      <alignment horizontal="center" vertical="top" wrapText="1"/>
    </xf>
    <xf numFmtId="0" fontId="6" fillId="0" borderId="0" xfId="0" applyFont="1" applyBorder="1" applyAlignment="1">
      <alignment horizontal="justify" vertical="justify" wrapText="1"/>
    </xf>
    <xf numFmtId="0" fontId="6" fillId="0" borderId="0" xfId="0" applyFont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9" fontId="7" fillId="0" borderId="1" xfId="1" applyFont="1" applyFill="1" applyBorder="1" applyAlignment="1">
      <alignment horizontal="center" vertical="center" wrapText="1"/>
    </xf>
    <xf numFmtId="165" fontId="7" fillId="0" borderId="1" xfId="1" applyNumberFormat="1" applyFont="1" applyFill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 wrapText="1"/>
    </xf>
    <xf numFmtId="164" fontId="9" fillId="0" borderId="3" xfId="0" applyNumberFormat="1" applyFont="1" applyBorder="1" applyAlignment="1">
      <alignment horizontal="center" vertical="center" wrapText="1"/>
    </xf>
    <xf numFmtId="0" fontId="9" fillId="0" borderId="3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0" fontId="1" fillId="0" borderId="0" xfId="0" applyFont="1"/>
    <xf numFmtId="0" fontId="3" fillId="0" borderId="1" xfId="0" applyFont="1" applyBorder="1" applyAlignment="1">
      <alignment horizontal="left" vertical="center" wrapText="1" shrinkToFit="1"/>
    </xf>
    <xf numFmtId="0" fontId="0" fillId="0" borderId="0" xfId="0" applyAlignment="1">
      <alignment horizontal="left"/>
    </xf>
    <xf numFmtId="0" fontId="4" fillId="0" borderId="1" xfId="0" applyFont="1" applyBorder="1" applyAlignment="1">
      <alignment horizontal="left" vertical="center" wrapText="1" shrinkToFit="1"/>
    </xf>
    <xf numFmtId="0" fontId="9" fillId="0" borderId="4" xfId="0" applyFont="1" applyBorder="1" applyAlignment="1">
      <alignment horizontal="left" vertical="center" wrapText="1"/>
    </xf>
    <xf numFmtId="0" fontId="12" fillId="0" borderId="0" xfId="0" applyFont="1" applyAlignment="1">
      <alignment horizontal="left" wrapText="1"/>
    </xf>
    <xf numFmtId="0" fontId="9" fillId="0" borderId="3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/>
    </xf>
    <xf numFmtId="165" fontId="5" fillId="0" borderId="4" xfId="0" applyNumberFormat="1" applyFont="1" applyBorder="1" applyAlignment="1">
      <alignment vertical="center" wrapText="1"/>
    </xf>
    <xf numFmtId="165" fontId="5" fillId="0" borderId="7" xfId="0" applyNumberFormat="1" applyFont="1" applyBorder="1" applyAlignment="1">
      <alignment vertical="center" wrapText="1"/>
    </xf>
    <xf numFmtId="165" fontId="5" fillId="0" borderId="8" xfId="0" applyNumberFormat="1" applyFont="1" applyBorder="1" applyAlignment="1">
      <alignment vertical="center" wrapText="1"/>
    </xf>
    <xf numFmtId="4" fontId="0" fillId="0" borderId="0" xfId="0" applyNumberFormat="1"/>
    <xf numFmtId="4" fontId="5" fillId="0" borderId="0" xfId="0" applyNumberFormat="1" applyFont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 wrapText="1" shrinkToFit="1"/>
    </xf>
    <xf numFmtId="4" fontId="3" fillId="0" borderId="1" xfId="0" applyNumberFormat="1" applyFont="1" applyBorder="1" applyAlignment="1">
      <alignment horizontal="center" vertical="center" wrapText="1" shrinkToFit="1"/>
    </xf>
    <xf numFmtId="4" fontId="5" fillId="0" borderId="7" xfId="0" applyNumberFormat="1" applyFont="1" applyBorder="1" applyAlignment="1">
      <alignment vertical="center" wrapText="1"/>
    </xf>
    <xf numFmtId="4" fontId="5" fillId="0" borderId="0" xfId="0" applyNumberFormat="1" applyFont="1" applyBorder="1"/>
    <xf numFmtId="0" fontId="7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Border="1" applyAlignment="1">
      <alignment horizontal="justify" vertical="justify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3" fillId="0" borderId="1" xfId="0" applyFont="1" applyBorder="1" applyAlignment="1">
      <alignment wrapText="1"/>
    </xf>
    <xf numFmtId="0" fontId="13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Border="1" applyAlignment="1">
      <alignment horizontal="justify" vertical="justify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Border="1" applyAlignment="1">
      <alignment horizontal="justify" vertical="justify" wrapText="1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164" fontId="5" fillId="0" borderId="0" xfId="0" applyNumberFormat="1" applyFont="1" applyBorder="1" applyAlignment="1">
      <alignment horizontal="center"/>
    </xf>
    <xf numFmtId="165" fontId="5" fillId="0" borderId="4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85725</xdr:colOff>
      <xdr:row>11</xdr:row>
      <xdr:rowOff>400050</xdr:rowOff>
    </xdr:from>
    <xdr:to>
      <xdr:col>11</xdr:col>
      <xdr:colOff>885825</xdr:colOff>
      <xdr:row>11</xdr:row>
      <xdr:rowOff>676275</xdr:rowOff>
    </xdr:to>
    <xdr:pic>
      <xdr:nvPicPr>
        <xdr:cNvPr id="2049" name="Рисунок 3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3373100" y="3619500"/>
          <a:ext cx="80010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85725</xdr:colOff>
      <xdr:row>14</xdr:row>
      <xdr:rowOff>400050</xdr:rowOff>
    </xdr:from>
    <xdr:to>
      <xdr:col>11</xdr:col>
      <xdr:colOff>885825</xdr:colOff>
      <xdr:row>14</xdr:row>
      <xdr:rowOff>676275</xdr:rowOff>
    </xdr:to>
    <xdr:pic>
      <xdr:nvPicPr>
        <xdr:cNvPr id="1025" name="Рисунок 3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791325" y="3133725"/>
          <a:ext cx="80010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85725</xdr:colOff>
      <xdr:row>11</xdr:row>
      <xdr:rowOff>400050</xdr:rowOff>
    </xdr:from>
    <xdr:to>
      <xdr:col>11</xdr:col>
      <xdr:colOff>885825</xdr:colOff>
      <xdr:row>11</xdr:row>
      <xdr:rowOff>676275</xdr:rowOff>
    </xdr:to>
    <xdr:pic>
      <xdr:nvPicPr>
        <xdr:cNvPr id="2" name="Рисунок 3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563725" y="2705100"/>
          <a:ext cx="80010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tabSelected="1" view="pageBreakPreview" zoomScale="80" zoomScaleNormal="80" zoomScaleSheetLayoutView="80" workbookViewId="0">
      <selection activeCell="M13" sqref="M13"/>
    </sheetView>
  </sheetViews>
  <sheetFormatPr defaultRowHeight="15" x14ac:dyDescent="0.25"/>
  <cols>
    <col min="1" max="1" width="5.28515625" customWidth="1"/>
    <col min="2" max="2" width="28.140625" style="35" customWidth="1"/>
    <col min="3" max="3" width="79.42578125" customWidth="1"/>
    <col min="4" max="4" width="9.85546875" customWidth="1"/>
    <col min="9" max="9" width="21.5703125" style="44" customWidth="1"/>
    <col min="10" max="10" width="7.85546875" customWidth="1"/>
    <col min="11" max="11" width="20.5703125" customWidth="1"/>
    <col min="12" max="14" width="14" customWidth="1"/>
  </cols>
  <sheetData>
    <row r="1" spans="1:17" ht="15.75" x14ac:dyDescent="0.25">
      <c r="D1" s="65" t="s">
        <v>0</v>
      </c>
      <c r="E1" s="65"/>
      <c r="F1" s="65"/>
      <c r="G1" s="65"/>
      <c r="H1" s="65"/>
      <c r="I1" s="65"/>
      <c r="J1" s="65"/>
      <c r="K1" s="65"/>
      <c r="L1" s="65"/>
      <c r="M1" s="65"/>
      <c r="N1" s="65"/>
      <c r="O1" s="8"/>
      <c r="P1" s="8"/>
      <c r="Q1" s="8"/>
    </row>
    <row r="2" spans="1:17" ht="15.75" x14ac:dyDescent="0.25">
      <c r="D2" s="65" t="s">
        <v>1</v>
      </c>
      <c r="E2" s="65"/>
      <c r="F2" s="65"/>
      <c r="G2" s="65"/>
      <c r="H2" s="65"/>
      <c r="I2" s="65"/>
      <c r="J2" s="65"/>
      <c r="K2" s="65"/>
      <c r="L2" s="65"/>
      <c r="M2" s="65"/>
      <c r="N2" s="65"/>
      <c r="O2" s="8"/>
      <c r="P2" s="8"/>
      <c r="Q2" s="8"/>
    </row>
    <row r="3" spans="1:17" x14ac:dyDescent="0.25">
      <c r="D3" s="1"/>
    </row>
    <row r="4" spans="1:17" ht="15.75" x14ac:dyDescent="0.25">
      <c r="D4" s="7"/>
      <c r="E4" s="7"/>
      <c r="F4" s="7"/>
      <c r="G4" s="7"/>
      <c r="H4" s="7"/>
      <c r="I4" s="45"/>
      <c r="J4" s="7"/>
      <c r="K4" s="7"/>
      <c r="L4" s="7"/>
      <c r="M4" s="7"/>
      <c r="N4" s="7"/>
      <c r="O4" s="7"/>
      <c r="P4" s="7"/>
      <c r="Q4" s="7"/>
    </row>
    <row r="5" spans="1:17" ht="15.75" x14ac:dyDescent="0.25">
      <c r="A5" s="66" t="s">
        <v>57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1"/>
      <c r="N5" s="6"/>
      <c r="O5" s="3"/>
      <c r="P5" s="3"/>
      <c r="Q5" s="3"/>
    </row>
    <row r="6" spans="1:17" x14ac:dyDescent="0.25">
      <c r="A6" s="69" t="s">
        <v>2</v>
      </c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2"/>
      <c r="N6" s="2"/>
      <c r="O6" s="4"/>
      <c r="P6" s="4"/>
      <c r="Q6" s="4"/>
    </row>
    <row r="7" spans="1:17" x14ac:dyDescent="0.25">
      <c r="C7" s="70" t="s">
        <v>53</v>
      </c>
      <c r="D7" s="70"/>
      <c r="E7" s="70"/>
      <c r="F7" s="70"/>
      <c r="G7" s="70"/>
      <c r="H7" s="70"/>
      <c r="I7" s="70"/>
      <c r="J7" s="2"/>
      <c r="K7" s="2"/>
      <c r="L7" s="2"/>
      <c r="M7" s="62"/>
      <c r="N7" s="2"/>
      <c r="O7" s="4"/>
      <c r="P7" s="4"/>
      <c r="Q7" s="4"/>
    </row>
    <row r="8" spans="1:17" x14ac:dyDescent="0.25">
      <c r="D8" s="2"/>
      <c r="E8" s="2"/>
      <c r="F8" s="2"/>
      <c r="G8" s="2"/>
      <c r="H8" s="2"/>
      <c r="I8" s="46"/>
      <c r="J8" s="2"/>
      <c r="K8" s="2"/>
      <c r="L8" s="2"/>
      <c r="M8" s="62"/>
      <c r="N8" s="2"/>
      <c r="O8" s="4"/>
      <c r="P8" s="4"/>
      <c r="Q8" s="4"/>
    </row>
    <row r="9" spans="1:17" ht="27" customHeight="1" x14ac:dyDescent="0.25">
      <c r="A9" s="63" t="s">
        <v>8</v>
      </c>
      <c r="B9" s="63"/>
      <c r="C9" s="63"/>
      <c r="D9" s="63"/>
      <c r="E9" s="63"/>
      <c r="F9" s="63"/>
      <c r="G9" s="63"/>
      <c r="H9" s="63"/>
      <c r="I9" s="63"/>
      <c r="J9" s="63"/>
      <c r="K9" s="63"/>
      <c r="L9" s="63"/>
      <c r="M9" s="59"/>
      <c r="N9" s="22"/>
      <c r="O9" s="9"/>
      <c r="P9" s="9"/>
      <c r="Q9" s="9"/>
    </row>
    <row r="10" spans="1:17" ht="15.75" x14ac:dyDescent="0.25">
      <c r="D10" s="6"/>
      <c r="E10" s="5"/>
      <c r="F10" s="5"/>
      <c r="G10" s="5"/>
    </row>
    <row r="11" spans="1:17" ht="15.75" x14ac:dyDescent="0.25">
      <c r="A11" s="67" t="s">
        <v>7</v>
      </c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</row>
    <row r="12" spans="1:17" s="11" customFormat="1" ht="76.5" x14ac:dyDescent="0.25">
      <c r="A12" s="58" t="s">
        <v>6</v>
      </c>
      <c r="B12" s="12" t="s">
        <v>17</v>
      </c>
      <c r="C12" s="12" t="s">
        <v>3</v>
      </c>
      <c r="D12" s="12" t="s">
        <v>11</v>
      </c>
      <c r="E12" s="12" t="s">
        <v>12</v>
      </c>
      <c r="F12" s="12" t="s">
        <v>13</v>
      </c>
      <c r="G12" s="12" t="s">
        <v>14</v>
      </c>
      <c r="H12" s="12" t="s">
        <v>15</v>
      </c>
      <c r="I12" s="47" t="s">
        <v>16</v>
      </c>
      <c r="J12" s="12" t="s">
        <v>18</v>
      </c>
      <c r="K12" s="19" t="s">
        <v>5</v>
      </c>
      <c r="L12" s="20" t="s">
        <v>4</v>
      </c>
      <c r="M12" s="75" t="s">
        <v>59</v>
      </c>
      <c r="N12" s="75" t="s">
        <v>58</v>
      </c>
    </row>
    <row r="13" spans="1:17" s="33" customFormat="1" ht="64.5" customHeight="1" x14ac:dyDescent="0.25">
      <c r="A13" s="31">
        <v>1</v>
      </c>
      <c r="B13" s="34" t="s">
        <v>56</v>
      </c>
      <c r="C13" s="57" t="s">
        <v>55</v>
      </c>
      <c r="D13" s="48">
        <v>5500</v>
      </c>
      <c r="E13" s="48">
        <v>4700</v>
      </c>
      <c r="F13" s="48">
        <v>4000</v>
      </c>
      <c r="G13" s="32" t="s">
        <v>26</v>
      </c>
      <c r="H13" s="32" t="s">
        <v>26</v>
      </c>
      <c r="I13" s="48">
        <f t="shared" ref="I13" si="0">(D13+E13+F13)/3</f>
        <v>4733.333333333333</v>
      </c>
      <c r="J13" s="32">
        <v>2</v>
      </c>
      <c r="K13" s="24">
        <f>STDEV(D13:F13)</f>
        <v>750.55534994651509</v>
      </c>
      <c r="L13" s="25">
        <f>K13/I13</f>
        <v>0.15856803167884123</v>
      </c>
      <c r="M13" s="48">
        <v>4000</v>
      </c>
      <c r="N13" s="26">
        <v>8000</v>
      </c>
    </row>
    <row r="14" spans="1:17" ht="15.75" x14ac:dyDescent="0.25">
      <c r="A14" s="16"/>
      <c r="B14" s="51" t="s">
        <v>20</v>
      </c>
      <c r="C14" s="41"/>
      <c r="D14" s="42"/>
      <c r="E14" s="42"/>
      <c r="F14" s="42"/>
      <c r="G14" s="42"/>
      <c r="H14" s="42"/>
      <c r="I14" s="49"/>
      <c r="J14" s="42"/>
      <c r="K14" s="42"/>
      <c r="L14" s="42"/>
      <c r="M14" s="42"/>
      <c r="N14" s="43">
        <v>8000</v>
      </c>
    </row>
    <row r="15" spans="1:17" ht="15.75" x14ac:dyDescent="0.25">
      <c r="A15" s="13"/>
      <c r="B15" s="40"/>
      <c r="C15" s="13"/>
      <c r="D15" s="14"/>
      <c r="E15" s="14"/>
      <c r="F15" s="14"/>
      <c r="G15" s="14"/>
      <c r="H15" s="14"/>
      <c r="I15" s="50"/>
      <c r="J15" s="14"/>
      <c r="K15" s="14"/>
      <c r="L15" s="15"/>
      <c r="M15" s="15"/>
      <c r="N15" s="15"/>
    </row>
    <row r="16" spans="1:17" ht="15.75" x14ac:dyDescent="0.25">
      <c r="A16" s="64" t="s">
        <v>9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0"/>
      <c r="N16" s="21"/>
    </row>
    <row r="17" spans="1:14" ht="15.75" x14ac:dyDescent="0.25">
      <c r="A17" s="13"/>
      <c r="B17" s="40"/>
      <c r="C17" s="13"/>
      <c r="D17" s="14"/>
      <c r="E17" s="14"/>
      <c r="F17" s="14"/>
      <c r="G17" s="14"/>
      <c r="H17" s="14"/>
      <c r="I17" s="50"/>
      <c r="J17" s="14"/>
      <c r="K17" s="14"/>
      <c r="L17" s="15"/>
      <c r="M17" s="15"/>
      <c r="N17" s="15"/>
    </row>
    <row r="18" spans="1:14" ht="15.75" x14ac:dyDescent="0.25">
      <c r="A18" s="13"/>
      <c r="B18" s="40"/>
      <c r="C18" s="13"/>
      <c r="D18" s="14"/>
      <c r="E18" s="14"/>
      <c r="F18" s="14"/>
      <c r="G18" s="14"/>
      <c r="H18" s="14"/>
      <c r="I18" s="50"/>
      <c r="J18" s="14"/>
      <c r="K18" s="14"/>
      <c r="L18" s="15"/>
      <c r="M18" s="15"/>
      <c r="N18" s="15"/>
    </row>
    <row r="19" spans="1:14" ht="15.75" x14ac:dyDescent="0.25">
      <c r="A19" s="13"/>
      <c r="B19" s="40" t="s">
        <v>27</v>
      </c>
      <c r="C19" s="13"/>
      <c r="D19" s="14"/>
      <c r="E19" s="14"/>
      <c r="F19" s="14"/>
      <c r="G19" s="14"/>
      <c r="H19" s="71" t="s">
        <v>54</v>
      </c>
      <c r="I19" s="71"/>
      <c r="J19" s="14"/>
      <c r="K19" s="14"/>
      <c r="L19" s="15"/>
      <c r="M19" s="15"/>
      <c r="N19" s="15"/>
    </row>
    <row r="20" spans="1:14" ht="15.75" x14ac:dyDescent="0.25">
      <c r="D20" s="6"/>
      <c r="E20" s="5"/>
      <c r="F20" s="5"/>
      <c r="G20" s="5"/>
    </row>
    <row r="21" spans="1:14" ht="15.75" x14ac:dyDescent="0.25">
      <c r="A21" s="63" t="s">
        <v>10</v>
      </c>
      <c r="B21" s="63"/>
      <c r="C21" s="63"/>
      <c r="D21" s="63"/>
      <c r="E21" s="63"/>
      <c r="F21" s="63"/>
      <c r="G21" s="63"/>
      <c r="H21" s="63"/>
      <c r="I21" s="63"/>
      <c r="J21" s="63"/>
      <c r="K21" s="63"/>
      <c r="L21" s="63"/>
      <c r="M21" s="59"/>
      <c r="N21" s="22"/>
    </row>
    <row r="22" spans="1:14" ht="15.75" x14ac:dyDescent="0.25">
      <c r="D22" s="6"/>
      <c r="E22" s="5"/>
      <c r="F22" s="18"/>
      <c r="G22" s="18"/>
    </row>
  </sheetData>
  <mergeCells count="10">
    <mergeCell ref="A21:L21"/>
    <mergeCell ref="A16:L16"/>
    <mergeCell ref="D1:N1"/>
    <mergeCell ref="D2:N2"/>
    <mergeCell ref="A5:L5"/>
    <mergeCell ref="A11:N11"/>
    <mergeCell ref="A6:L6"/>
    <mergeCell ref="A9:L9"/>
    <mergeCell ref="C7:I7"/>
    <mergeCell ref="H19:I19"/>
  </mergeCells>
  <phoneticPr fontId="11" type="noConversion"/>
  <printOptions horizontalCentered="1"/>
  <pageMargins left="0.19685039370078741" right="0.19685039370078741" top="0.19685039370078741" bottom="0.19685039370078741" header="0.19685039370078741" footer="0.19685039370078741"/>
  <pageSetup paperSize="9" scale="54" fitToHeight="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M27"/>
  <sheetViews>
    <sheetView topLeftCell="A13" workbookViewId="0">
      <selection activeCell="I15" sqref="I15"/>
    </sheetView>
  </sheetViews>
  <sheetFormatPr defaultRowHeight="15" x14ac:dyDescent="0.25"/>
  <cols>
    <col min="12" max="12" width="14" customWidth="1"/>
    <col min="13" max="13" width="11.85546875" customWidth="1"/>
  </cols>
  <sheetData>
    <row r="4" spans="1:13" ht="15.75" x14ac:dyDescent="0.25">
      <c r="D4" s="65" t="s">
        <v>0</v>
      </c>
      <c r="E4" s="65"/>
      <c r="F4" s="65"/>
      <c r="G4" s="65"/>
      <c r="H4" s="65"/>
      <c r="I4" s="65"/>
      <c r="J4" s="65"/>
      <c r="K4" s="65"/>
      <c r="L4" s="65"/>
      <c r="M4" s="65"/>
    </row>
    <row r="5" spans="1:13" ht="15.75" x14ac:dyDescent="0.25">
      <c r="D5" s="65" t="s">
        <v>1</v>
      </c>
      <c r="E5" s="65"/>
      <c r="F5" s="65"/>
      <c r="G5" s="65"/>
      <c r="H5" s="65"/>
      <c r="I5" s="65"/>
      <c r="J5" s="65"/>
      <c r="K5" s="65"/>
      <c r="L5" s="65"/>
      <c r="M5" s="65"/>
    </row>
    <row r="6" spans="1:13" x14ac:dyDescent="0.25">
      <c r="D6" s="1"/>
    </row>
    <row r="7" spans="1:13" ht="15.75" x14ac:dyDescent="0.25"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 ht="15.75" x14ac:dyDescent="0.25">
      <c r="A8" s="66" t="s">
        <v>21</v>
      </c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"/>
    </row>
    <row r="9" spans="1:13" x14ac:dyDescent="0.25">
      <c r="A9" s="69" t="s">
        <v>2</v>
      </c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2"/>
    </row>
    <row r="10" spans="1:13" x14ac:dyDescent="0.25">
      <c r="D10" s="2"/>
      <c r="E10" s="2"/>
      <c r="F10" s="2"/>
      <c r="G10" s="2"/>
      <c r="H10" s="2"/>
      <c r="I10" s="2"/>
      <c r="J10" s="2"/>
      <c r="K10" s="2"/>
      <c r="L10" s="2"/>
      <c r="M10" s="2"/>
    </row>
    <row r="11" spans="1:13" x14ac:dyDescent="0.25"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ht="15.75" x14ac:dyDescent="0.25">
      <c r="A12" s="63" t="s">
        <v>8</v>
      </c>
      <c r="B12" s="63"/>
      <c r="C12" s="63"/>
      <c r="D12" s="63"/>
      <c r="E12" s="63"/>
      <c r="F12" s="63"/>
      <c r="G12" s="63"/>
      <c r="H12" s="63"/>
      <c r="I12" s="63"/>
      <c r="J12" s="63"/>
      <c r="K12" s="63"/>
      <c r="L12" s="63"/>
      <c r="M12" s="22"/>
    </row>
    <row r="13" spans="1:13" ht="15.75" x14ac:dyDescent="0.25">
      <c r="D13" s="6"/>
      <c r="E13" s="5"/>
      <c r="F13" s="5"/>
      <c r="G13" s="5"/>
    </row>
    <row r="14" spans="1:13" ht="15.75" x14ac:dyDescent="0.25">
      <c r="A14" s="67" t="s">
        <v>7</v>
      </c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</row>
    <row r="15" spans="1:13" ht="127.5" x14ac:dyDescent="0.25">
      <c r="A15" s="10" t="s">
        <v>6</v>
      </c>
      <c r="B15" s="12" t="s">
        <v>17</v>
      </c>
      <c r="C15" s="12" t="s">
        <v>3</v>
      </c>
      <c r="D15" s="12" t="s">
        <v>11</v>
      </c>
      <c r="E15" s="12" t="s">
        <v>12</v>
      </c>
      <c r="F15" s="12" t="s">
        <v>13</v>
      </c>
      <c r="G15" s="12" t="s">
        <v>14</v>
      </c>
      <c r="H15" s="12" t="s">
        <v>15</v>
      </c>
      <c r="I15" s="12" t="s">
        <v>16</v>
      </c>
      <c r="J15" s="12" t="s">
        <v>18</v>
      </c>
      <c r="K15" s="19" t="s">
        <v>5</v>
      </c>
      <c r="L15" s="20" t="s">
        <v>4</v>
      </c>
      <c r="M15" s="12" t="s">
        <v>19</v>
      </c>
    </row>
    <row r="16" spans="1:13" ht="180" x14ac:dyDescent="0.25">
      <c r="A16" s="16">
        <v>1</v>
      </c>
      <c r="B16" s="17" t="s">
        <v>23</v>
      </c>
      <c r="C16" s="23" t="s">
        <v>22</v>
      </c>
      <c r="D16" s="24">
        <v>300</v>
      </c>
      <c r="E16" s="24">
        <v>380</v>
      </c>
      <c r="F16" s="24">
        <v>360</v>
      </c>
      <c r="G16" s="24"/>
      <c r="H16" s="24"/>
      <c r="I16" s="24">
        <v>346.67</v>
      </c>
      <c r="J16" s="27">
        <v>90</v>
      </c>
      <c r="K16" s="24"/>
      <c r="L16" s="25">
        <f>K16/I16</f>
        <v>0</v>
      </c>
      <c r="M16" s="26">
        <f>I16*J16</f>
        <v>31200.300000000003</v>
      </c>
    </row>
    <row r="17" spans="1:13" ht="180" x14ac:dyDescent="0.25">
      <c r="A17" s="16">
        <v>2</v>
      </c>
      <c r="B17" s="17" t="s">
        <v>24</v>
      </c>
      <c r="C17" s="23" t="s">
        <v>22</v>
      </c>
      <c r="D17" s="24">
        <v>310</v>
      </c>
      <c r="E17" s="24">
        <v>400</v>
      </c>
      <c r="F17" s="24">
        <v>380</v>
      </c>
      <c r="G17" s="24"/>
      <c r="H17" s="24"/>
      <c r="I17" s="24">
        <v>363.33</v>
      </c>
      <c r="J17" s="27">
        <v>90</v>
      </c>
      <c r="K17" s="24">
        <f>STDEV(D17:H17)</f>
        <v>47.258156262526185</v>
      </c>
      <c r="L17" s="25">
        <f>K17/I17</f>
        <v>0.13006951328689123</v>
      </c>
      <c r="M17" s="26">
        <f>I17*J17</f>
        <v>32699.699999999997</v>
      </c>
    </row>
    <row r="18" spans="1:13" ht="180" x14ac:dyDescent="0.25">
      <c r="A18" s="16">
        <v>3</v>
      </c>
      <c r="B18" s="17" t="s">
        <v>25</v>
      </c>
      <c r="C18" s="23" t="s">
        <v>22</v>
      </c>
      <c r="D18" s="24">
        <v>380</v>
      </c>
      <c r="E18" s="24">
        <v>430</v>
      </c>
      <c r="F18" s="24">
        <v>410</v>
      </c>
      <c r="G18" s="24"/>
      <c r="H18" s="24"/>
      <c r="I18" s="24">
        <v>406.67</v>
      </c>
      <c r="J18" s="27">
        <v>90</v>
      </c>
      <c r="K18" s="24">
        <f>STDEV(D18:H18)</f>
        <v>25.166114784235834</v>
      </c>
      <c r="L18" s="25">
        <f>K18/I18</f>
        <v>6.1883381572862106E-2</v>
      </c>
      <c r="M18" s="26">
        <f>I18*J18</f>
        <v>36600.300000000003</v>
      </c>
    </row>
    <row r="19" spans="1:13" ht="15.75" x14ac:dyDescent="0.25">
      <c r="A19" s="16"/>
      <c r="B19" s="17" t="s">
        <v>20</v>
      </c>
      <c r="C19" s="72">
        <f>SUM(M16:M18)</f>
        <v>100500.3</v>
      </c>
      <c r="D19" s="73"/>
      <c r="E19" s="73"/>
      <c r="F19" s="73"/>
      <c r="G19" s="73"/>
      <c r="H19" s="73"/>
      <c r="I19" s="73"/>
      <c r="J19" s="73"/>
      <c r="K19" s="73"/>
      <c r="L19" s="73"/>
      <c r="M19" s="74"/>
    </row>
    <row r="20" spans="1:13" ht="15.75" x14ac:dyDescent="0.25">
      <c r="A20" s="13"/>
      <c r="B20" s="13"/>
      <c r="C20" s="13"/>
      <c r="D20" s="14"/>
      <c r="E20" s="14"/>
      <c r="F20" s="14"/>
      <c r="G20" s="14"/>
      <c r="H20" s="14"/>
      <c r="I20" s="14"/>
      <c r="J20" s="14"/>
      <c r="K20" s="14"/>
      <c r="L20" s="15"/>
      <c r="M20" s="15"/>
    </row>
    <row r="21" spans="1:13" ht="15.75" x14ac:dyDescent="0.25">
      <c r="A21" s="64" t="s">
        <v>9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21"/>
    </row>
    <row r="22" spans="1:13" ht="15.75" x14ac:dyDescent="0.25">
      <c r="A22" s="13"/>
      <c r="B22" s="13"/>
      <c r="C22" s="13"/>
      <c r="D22" s="14"/>
      <c r="E22" s="14"/>
      <c r="F22" s="14"/>
      <c r="G22" s="14"/>
      <c r="H22" s="14"/>
      <c r="I22" s="14"/>
      <c r="J22" s="14"/>
      <c r="K22" s="14"/>
      <c r="L22" s="15"/>
      <c r="M22" s="15"/>
    </row>
    <row r="23" spans="1:13" ht="15.75" x14ac:dyDescent="0.25">
      <c r="A23" s="13"/>
      <c r="B23" s="13"/>
      <c r="C23" s="13"/>
      <c r="D23" s="14"/>
      <c r="E23" s="14"/>
      <c r="F23" s="14"/>
      <c r="G23" s="14"/>
      <c r="H23" s="14"/>
      <c r="I23" s="14"/>
      <c r="J23" s="14"/>
      <c r="K23" s="14"/>
      <c r="L23" s="15"/>
      <c r="M23" s="15"/>
    </row>
    <row r="24" spans="1:13" ht="15.75" x14ac:dyDescent="0.25">
      <c r="A24" s="13"/>
      <c r="B24" s="13"/>
      <c r="C24" s="13"/>
      <c r="D24" s="14"/>
      <c r="E24" s="14"/>
      <c r="F24" s="14"/>
      <c r="G24" s="14"/>
      <c r="H24" s="14"/>
      <c r="I24" s="14"/>
      <c r="J24" s="14"/>
      <c r="K24" s="14"/>
      <c r="L24" s="15"/>
      <c r="M24" s="15"/>
    </row>
    <row r="25" spans="1:13" ht="15.75" x14ac:dyDescent="0.25">
      <c r="D25" s="6"/>
      <c r="E25" s="5"/>
      <c r="F25" s="5"/>
      <c r="G25" s="5"/>
    </row>
    <row r="26" spans="1:13" ht="15.75" x14ac:dyDescent="0.25">
      <c r="A26" s="63" t="s">
        <v>10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22"/>
    </row>
    <row r="27" spans="1:13" ht="15.75" x14ac:dyDescent="0.25">
      <c r="D27" s="6"/>
      <c r="E27" s="5"/>
      <c r="F27" s="18"/>
      <c r="G27" s="18"/>
    </row>
  </sheetData>
  <mergeCells count="9">
    <mergeCell ref="D4:M4"/>
    <mergeCell ref="D5:M5"/>
    <mergeCell ref="A8:L8"/>
    <mergeCell ref="A9:L9"/>
    <mergeCell ref="A26:L26"/>
    <mergeCell ref="A12:L12"/>
    <mergeCell ref="A14:M14"/>
    <mergeCell ref="C19:M19"/>
    <mergeCell ref="A21:L21"/>
  </mergeCells>
  <phoneticPr fontId="11" type="noConversion"/>
  <pageMargins left="0.7" right="0.7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1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7"/>
  <sheetViews>
    <sheetView view="pageBreakPreview" topLeftCell="A10" zoomScale="80" zoomScaleNormal="80" zoomScaleSheetLayoutView="80" workbookViewId="0">
      <selection activeCell="A14" sqref="A14:XFD14"/>
    </sheetView>
  </sheetViews>
  <sheetFormatPr defaultRowHeight="15" x14ac:dyDescent="0.25"/>
  <cols>
    <col min="1" max="1" width="5.28515625" customWidth="1"/>
    <col min="2" max="2" width="30.28515625" style="35" customWidth="1"/>
    <col min="3" max="3" width="81.7109375" customWidth="1"/>
    <col min="4" max="4" width="8.7109375" customWidth="1"/>
    <col min="9" max="9" width="24.5703125" style="44" customWidth="1"/>
    <col min="10" max="10" width="7.85546875" customWidth="1"/>
    <col min="11" max="11" width="22.140625" customWidth="1"/>
    <col min="12" max="13" width="14" customWidth="1"/>
  </cols>
  <sheetData>
    <row r="1" spans="1:16" ht="15.75" x14ac:dyDescent="0.25">
      <c r="D1" s="65" t="s">
        <v>0</v>
      </c>
      <c r="E1" s="65"/>
      <c r="F1" s="65"/>
      <c r="G1" s="65"/>
      <c r="H1" s="65"/>
      <c r="I1" s="65"/>
      <c r="J1" s="65"/>
      <c r="K1" s="65"/>
      <c r="L1" s="65"/>
      <c r="M1" s="65"/>
      <c r="N1" s="8"/>
      <c r="O1" s="8"/>
      <c r="P1" s="8"/>
    </row>
    <row r="2" spans="1:16" ht="15.75" x14ac:dyDescent="0.25">
      <c r="D2" s="65" t="s">
        <v>1</v>
      </c>
      <c r="E2" s="65"/>
      <c r="F2" s="65"/>
      <c r="G2" s="65"/>
      <c r="H2" s="65"/>
      <c r="I2" s="65"/>
      <c r="J2" s="65"/>
      <c r="K2" s="65"/>
      <c r="L2" s="65"/>
      <c r="M2" s="65"/>
      <c r="N2" s="8"/>
      <c r="O2" s="8"/>
      <c r="P2" s="8"/>
    </row>
    <row r="3" spans="1:16" x14ac:dyDescent="0.25">
      <c r="D3" s="1"/>
    </row>
    <row r="4" spans="1:16" ht="15.75" x14ac:dyDescent="0.25">
      <c r="D4" s="7"/>
      <c r="E4" s="7"/>
      <c r="F4" s="7"/>
      <c r="G4" s="7"/>
      <c r="H4" s="7"/>
      <c r="I4" s="45"/>
      <c r="J4" s="7"/>
      <c r="K4" s="7"/>
      <c r="L4" s="7"/>
      <c r="M4" s="7"/>
      <c r="N4" s="7"/>
      <c r="O4" s="7"/>
      <c r="P4" s="7"/>
    </row>
    <row r="5" spans="1:16" ht="15.75" x14ac:dyDescent="0.25">
      <c r="A5" s="66" t="s">
        <v>21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54"/>
      <c r="N5" s="3"/>
      <c r="O5" s="3"/>
      <c r="P5" s="3"/>
    </row>
    <row r="6" spans="1:16" x14ac:dyDescent="0.25">
      <c r="A6" s="69" t="s">
        <v>2</v>
      </c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55"/>
      <c r="N6" s="4"/>
      <c r="O6" s="4"/>
      <c r="P6" s="4"/>
    </row>
    <row r="7" spans="1:16" x14ac:dyDescent="0.25">
      <c r="D7" s="55"/>
      <c r="E7" s="55"/>
      <c r="F7" s="55"/>
      <c r="G7" s="55"/>
      <c r="H7" s="55"/>
      <c r="I7" s="46"/>
      <c r="J7" s="55"/>
      <c r="K7" s="55"/>
      <c r="L7" s="55"/>
      <c r="M7" s="55"/>
      <c r="N7" s="4"/>
      <c r="O7" s="4"/>
      <c r="P7" s="4"/>
    </row>
    <row r="8" spans="1:16" x14ac:dyDescent="0.25">
      <c r="D8" s="55"/>
      <c r="E8" s="55"/>
      <c r="F8" s="55"/>
      <c r="G8" s="55"/>
      <c r="H8" s="55"/>
      <c r="I8" s="46"/>
      <c r="J8" s="55"/>
      <c r="K8" s="55"/>
      <c r="L8" s="55"/>
      <c r="M8" s="55"/>
      <c r="N8" s="4"/>
      <c r="O8" s="4"/>
      <c r="P8" s="4"/>
    </row>
    <row r="9" spans="1:16" ht="27" customHeight="1" x14ac:dyDescent="0.25">
      <c r="A9" s="63" t="s">
        <v>8</v>
      </c>
      <c r="B9" s="63"/>
      <c r="C9" s="63"/>
      <c r="D9" s="63"/>
      <c r="E9" s="63"/>
      <c r="F9" s="63"/>
      <c r="G9" s="63"/>
      <c r="H9" s="63"/>
      <c r="I9" s="63"/>
      <c r="J9" s="63"/>
      <c r="K9" s="63"/>
      <c r="L9" s="63"/>
      <c r="M9" s="52"/>
      <c r="N9" s="9"/>
      <c r="O9" s="9"/>
      <c r="P9" s="9"/>
    </row>
    <row r="10" spans="1:16" ht="15.75" x14ac:dyDescent="0.25">
      <c r="D10" s="54"/>
      <c r="E10" s="5"/>
      <c r="F10" s="5"/>
      <c r="G10" s="5"/>
    </row>
    <row r="11" spans="1:16" ht="15.75" x14ac:dyDescent="0.25">
      <c r="A11" s="67" t="s">
        <v>7</v>
      </c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</row>
    <row r="12" spans="1:16" s="11" customFormat="1" ht="76.5" x14ac:dyDescent="0.25">
      <c r="A12" s="10" t="s">
        <v>6</v>
      </c>
      <c r="B12" s="36" t="s">
        <v>17</v>
      </c>
      <c r="C12" s="12" t="s">
        <v>3</v>
      </c>
      <c r="D12" s="12" t="s">
        <v>11</v>
      </c>
      <c r="E12" s="12" t="s">
        <v>12</v>
      </c>
      <c r="F12" s="12" t="s">
        <v>13</v>
      </c>
      <c r="G12" s="12" t="s">
        <v>14</v>
      </c>
      <c r="H12" s="12" t="s">
        <v>15</v>
      </c>
      <c r="I12" s="47" t="s">
        <v>16</v>
      </c>
      <c r="J12" s="12" t="s">
        <v>18</v>
      </c>
      <c r="K12" s="19" t="s">
        <v>5</v>
      </c>
      <c r="L12" s="20" t="s">
        <v>4</v>
      </c>
      <c r="M12" s="12" t="s">
        <v>19</v>
      </c>
    </row>
    <row r="13" spans="1:16" s="33" customFormat="1" ht="165.75" x14ac:dyDescent="0.25">
      <c r="A13" s="31">
        <v>1</v>
      </c>
      <c r="B13" s="34" t="s">
        <v>29</v>
      </c>
      <c r="C13" s="56" t="s">
        <v>48</v>
      </c>
      <c r="D13" s="32">
        <v>54.7</v>
      </c>
      <c r="E13" s="32">
        <v>55.55</v>
      </c>
      <c r="F13" s="32">
        <v>57.44</v>
      </c>
      <c r="G13" s="32" t="s">
        <v>26</v>
      </c>
      <c r="H13" s="32" t="s">
        <v>26</v>
      </c>
      <c r="I13" s="48">
        <f>(D13+E13+F13)/3</f>
        <v>55.896666666666668</v>
      </c>
      <c r="J13" s="32">
        <v>288</v>
      </c>
      <c r="K13" s="24">
        <f>STDEV(D13:H13)</f>
        <v>1.4025096553440648</v>
      </c>
      <c r="L13" s="25">
        <v>0.02</v>
      </c>
      <c r="M13" s="26">
        <f>I13*J13</f>
        <v>16098.24</v>
      </c>
    </row>
    <row r="14" spans="1:16" ht="30" x14ac:dyDescent="0.25">
      <c r="A14" s="16">
        <f>A13+1</f>
        <v>2</v>
      </c>
      <c r="B14" s="23" t="s">
        <v>30</v>
      </c>
      <c r="C14" s="23" t="s">
        <v>44</v>
      </c>
      <c r="D14" s="24">
        <v>76.2</v>
      </c>
      <c r="E14" s="24">
        <v>77.38</v>
      </c>
      <c r="F14" s="24">
        <v>80.010000000000005</v>
      </c>
      <c r="G14" s="32" t="s">
        <v>26</v>
      </c>
      <c r="H14" s="32" t="s">
        <v>26</v>
      </c>
      <c r="I14" s="48">
        <f t="shared" ref="I14:I28" si="0">(D14+E14+F14)/3</f>
        <v>77.86333333333333</v>
      </c>
      <c r="J14" s="27">
        <v>132</v>
      </c>
      <c r="K14" s="24">
        <f t="shared" ref="K14:K28" si="1">STDEV(D14:H14)</f>
        <v>1.9504443938070477</v>
      </c>
      <c r="L14" s="25">
        <f t="shared" ref="L14:L28" si="2">K14/I14</f>
        <v>2.5049587659664984E-2</v>
      </c>
      <c r="M14" s="26">
        <f t="shared" ref="M14:M28" si="3">I14*J14</f>
        <v>10277.959999999999</v>
      </c>
    </row>
    <row r="15" spans="1:16" ht="210" x14ac:dyDescent="0.25">
      <c r="A15" s="16">
        <f>A14+1</f>
        <v>3</v>
      </c>
      <c r="B15" s="23" t="s">
        <v>31</v>
      </c>
      <c r="C15" s="30" t="s">
        <v>52</v>
      </c>
      <c r="D15" s="24">
        <v>35.9</v>
      </c>
      <c r="E15" s="24">
        <v>36.46</v>
      </c>
      <c r="F15" s="24">
        <v>37.700000000000003</v>
      </c>
      <c r="G15" s="32" t="s">
        <v>26</v>
      </c>
      <c r="H15" s="32" t="s">
        <v>26</v>
      </c>
      <c r="I15" s="48">
        <f t="shared" si="0"/>
        <v>36.686666666666667</v>
      </c>
      <c r="J15" s="27">
        <v>132</v>
      </c>
      <c r="K15" s="24">
        <f t="shared" si="1"/>
        <v>0.92115869063551536</v>
      </c>
      <c r="L15" s="25">
        <f t="shared" si="2"/>
        <v>2.5108814027862494E-2</v>
      </c>
      <c r="M15" s="26">
        <f t="shared" si="3"/>
        <v>4842.6400000000003</v>
      </c>
    </row>
    <row r="16" spans="1:16" ht="105.75" x14ac:dyDescent="0.25">
      <c r="A16" s="16">
        <f t="shared" ref="A16:A28" si="4">A15+1</f>
        <v>4</v>
      </c>
      <c r="B16" s="23" t="s">
        <v>45</v>
      </c>
      <c r="C16" s="56" t="s">
        <v>46</v>
      </c>
      <c r="D16" s="24">
        <v>93.4</v>
      </c>
      <c r="E16" s="24">
        <v>94.85</v>
      </c>
      <c r="F16" s="24">
        <v>98.07</v>
      </c>
      <c r="G16" s="32"/>
      <c r="H16" s="32"/>
      <c r="I16" s="48"/>
      <c r="J16" s="27">
        <v>530</v>
      </c>
      <c r="K16" s="24"/>
      <c r="L16" s="25"/>
      <c r="M16" s="26"/>
    </row>
    <row r="17" spans="1:13" ht="135.75" x14ac:dyDescent="0.25">
      <c r="A17" s="16">
        <f t="shared" si="4"/>
        <v>5</v>
      </c>
      <c r="B17" s="23" t="s">
        <v>32</v>
      </c>
      <c r="C17" s="56" t="s">
        <v>47</v>
      </c>
      <c r="D17" s="24">
        <v>15.6</v>
      </c>
      <c r="E17" s="24">
        <v>15.84</v>
      </c>
      <c r="F17" s="24">
        <v>16.38</v>
      </c>
      <c r="G17" s="32" t="s">
        <v>26</v>
      </c>
      <c r="H17" s="32" t="s">
        <v>26</v>
      </c>
      <c r="I17" s="48">
        <f t="shared" si="0"/>
        <v>15.939999999999998</v>
      </c>
      <c r="J17" s="27">
        <v>1500</v>
      </c>
      <c r="K17" s="24">
        <f t="shared" si="1"/>
        <v>0.39949968710876321</v>
      </c>
      <c r="L17" s="25">
        <f t="shared" si="2"/>
        <v>2.5062715627902337E-2</v>
      </c>
      <c r="M17" s="26">
        <f t="shared" si="3"/>
        <v>23909.999999999996</v>
      </c>
    </row>
    <row r="18" spans="1:13" x14ac:dyDescent="0.25">
      <c r="A18" s="16">
        <f t="shared" si="4"/>
        <v>6</v>
      </c>
      <c r="B18" s="37" t="s">
        <v>33</v>
      </c>
      <c r="C18" s="30"/>
      <c r="D18" s="24">
        <v>23.2</v>
      </c>
      <c r="E18" s="24">
        <v>23.56</v>
      </c>
      <c r="F18" s="24">
        <v>24.36</v>
      </c>
      <c r="G18" s="32" t="s">
        <v>26</v>
      </c>
      <c r="H18" s="32" t="s">
        <v>26</v>
      </c>
      <c r="I18" s="48">
        <f t="shared" si="0"/>
        <v>23.706666666666667</v>
      </c>
      <c r="J18" s="27">
        <v>1500</v>
      </c>
      <c r="K18" s="24">
        <f t="shared" si="1"/>
        <v>0.5937451754189953</v>
      </c>
      <c r="L18" s="25">
        <f t="shared" si="2"/>
        <v>2.5045493901251208E-2</v>
      </c>
      <c r="M18" s="26">
        <f t="shared" si="3"/>
        <v>35560</v>
      </c>
    </row>
    <row r="19" spans="1:13" ht="105.75" x14ac:dyDescent="0.25">
      <c r="A19" s="16">
        <f t="shared" si="4"/>
        <v>7</v>
      </c>
      <c r="B19" s="38" t="s">
        <v>34</v>
      </c>
      <c r="C19" s="56" t="s">
        <v>51</v>
      </c>
      <c r="D19" s="24">
        <v>99</v>
      </c>
      <c r="E19" s="24">
        <v>100.53</v>
      </c>
      <c r="F19" s="24">
        <v>103.95</v>
      </c>
      <c r="G19" s="32" t="s">
        <v>26</v>
      </c>
      <c r="H19" s="32" t="s">
        <v>26</v>
      </c>
      <c r="I19" s="48">
        <f t="shared" si="0"/>
        <v>101.16000000000001</v>
      </c>
      <c r="J19" s="27">
        <v>450</v>
      </c>
      <c r="K19" s="24">
        <f t="shared" si="1"/>
        <v>2.5344230112591717</v>
      </c>
      <c r="L19" s="25">
        <f t="shared" si="2"/>
        <v>2.5053608256812687E-2</v>
      </c>
      <c r="M19" s="26">
        <f t="shared" si="3"/>
        <v>45522.000000000007</v>
      </c>
    </row>
    <row r="20" spans="1:13" x14ac:dyDescent="0.25">
      <c r="A20" s="16">
        <f t="shared" si="4"/>
        <v>8</v>
      </c>
      <c r="B20" s="39" t="s">
        <v>35</v>
      </c>
      <c r="C20" s="30"/>
      <c r="D20" s="28">
        <v>107</v>
      </c>
      <c r="E20" s="28">
        <v>108.66</v>
      </c>
      <c r="F20" s="28">
        <v>112.35</v>
      </c>
      <c r="G20" s="32" t="s">
        <v>26</v>
      </c>
      <c r="H20" s="32" t="s">
        <v>26</v>
      </c>
      <c r="I20" s="48">
        <f t="shared" si="0"/>
        <v>109.33666666666666</v>
      </c>
      <c r="J20" s="29">
        <v>160</v>
      </c>
      <c r="K20" s="24">
        <f t="shared" si="1"/>
        <v>2.7384362934589728</v>
      </c>
      <c r="L20" s="25">
        <f t="shared" si="2"/>
        <v>2.5045909820971674E-2</v>
      </c>
      <c r="M20" s="26">
        <f t="shared" si="3"/>
        <v>17493.866666666665</v>
      </c>
    </row>
    <row r="21" spans="1:13" x14ac:dyDescent="0.25">
      <c r="A21" s="16">
        <f t="shared" si="4"/>
        <v>9</v>
      </c>
      <c r="B21" s="23" t="s">
        <v>36</v>
      </c>
      <c r="C21" s="30"/>
      <c r="D21" s="24">
        <v>91.5</v>
      </c>
      <c r="E21" s="24">
        <v>92.92</v>
      </c>
      <c r="F21" s="24">
        <v>96.08</v>
      </c>
      <c r="G21" s="32" t="s">
        <v>26</v>
      </c>
      <c r="H21" s="32" t="s">
        <v>26</v>
      </c>
      <c r="I21" s="48">
        <f t="shared" si="0"/>
        <v>93.5</v>
      </c>
      <c r="J21" s="27">
        <v>160</v>
      </c>
      <c r="K21" s="24">
        <f t="shared" si="1"/>
        <v>2.3444402316971091</v>
      </c>
      <c r="L21" s="25">
        <f t="shared" si="2"/>
        <v>2.5074227076974428E-2</v>
      </c>
      <c r="M21" s="26">
        <f t="shared" si="3"/>
        <v>14960</v>
      </c>
    </row>
    <row r="22" spans="1:13" x14ac:dyDescent="0.25">
      <c r="A22" s="16">
        <f t="shared" si="4"/>
        <v>10</v>
      </c>
      <c r="B22" s="23" t="s">
        <v>37</v>
      </c>
      <c r="C22" s="30"/>
      <c r="D22" s="24">
        <v>29</v>
      </c>
      <c r="E22" s="24">
        <v>29.45</v>
      </c>
      <c r="F22" s="24">
        <v>30.45</v>
      </c>
      <c r="G22" s="32" t="s">
        <v>26</v>
      </c>
      <c r="H22" s="32" t="s">
        <v>26</v>
      </c>
      <c r="I22" s="48">
        <f t="shared" si="0"/>
        <v>29.633333333333336</v>
      </c>
      <c r="J22" s="27">
        <v>300</v>
      </c>
      <c r="K22" s="24">
        <f t="shared" si="1"/>
        <v>0.74218146927374362</v>
      </c>
      <c r="L22" s="25">
        <f t="shared" si="2"/>
        <v>2.5045493901251187E-2</v>
      </c>
      <c r="M22" s="26">
        <f t="shared" si="3"/>
        <v>8890.0000000000018</v>
      </c>
    </row>
    <row r="23" spans="1:13" ht="210.75" x14ac:dyDescent="0.25">
      <c r="A23" s="16">
        <f t="shared" si="4"/>
        <v>11</v>
      </c>
      <c r="B23" s="23" t="s">
        <v>38</v>
      </c>
      <c r="C23" s="56" t="s">
        <v>49</v>
      </c>
      <c r="D23" s="24">
        <v>332</v>
      </c>
      <c r="E23" s="24">
        <v>337.15</v>
      </c>
      <c r="F23" s="24">
        <v>348.6</v>
      </c>
      <c r="G23" s="32" t="s">
        <v>26</v>
      </c>
      <c r="H23" s="32" t="s">
        <v>26</v>
      </c>
      <c r="I23" s="48">
        <f t="shared" si="0"/>
        <v>339.25</v>
      </c>
      <c r="J23" s="27">
        <v>100</v>
      </c>
      <c r="K23" s="24">
        <f t="shared" si="1"/>
        <v>8.4969112034903755</v>
      </c>
      <c r="L23" s="25">
        <f t="shared" si="2"/>
        <v>2.5046164195992263E-2</v>
      </c>
      <c r="M23" s="26">
        <f t="shared" si="3"/>
        <v>33925</v>
      </c>
    </row>
    <row r="24" spans="1:13" ht="120.75" x14ac:dyDescent="0.25">
      <c r="A24" s="16">
        <f t="shared" si="4"/>
        <v>12</v>
      </c>
      <c r="B24" s="23" t="s">
        <v>39</v>
      </c>
      <c r="C24" s="56" t="s">
        <v>50</v>
      </c>
      <c r="D24" s="24">
        <v>102</v>
      </c>
      <c r="E24" s="24">
        <v>103.58</v>
      </c>
      <c r="F24" s="24">
        <v>107.1</v>
      </c>
      <c r="G24" s="32" t="s">
        <v>26</v>
      </c>
      <c r="H24" s="32" t="s">
        <v>26</v>
      </c>
      <c r="I24" s="48">
        <f t="shared" si="0"/>
        <v>104.22666666666665</v>
      </c>
      <c r="J24" s="27">
        <v>160</v>
      </c>
      <c r="K24" s="24">
        <f t="shared" si="1"/>
        <v>2.6107725548835767</v>
      </c>
      <c r="L24" s="25">
        <f t="shared" si="2"/>
        <v>2.5048988309616004E-2</v>
      </c>
      <c r="M24" s="26">
        <f t="shared" si="3"/>
        <v>16676.266666666663</v>
      </c>
    </row>
    <row r="25" spans="1:13" x14ac:dyDescent="0.25">
      <c r="A25" s="16">
        <f t="shared" si="4"/>
        <v>13</v>
      </c>
      <c r="B25" s="23" t="s">
        <v>40</v>
      </c>
      <c r="C25" s="30"/>
      <c r="D25" s="24">
        <v>54.9</v>
      </c>
      <c r="E25" s="24">
        <v>55.75</v>
      </c>
      <c r="F25" s="24">
        <v>57.65</v>
      </c>
      <c r="G25" s="32" t="s">
        <v>26</v>
      </c>
      <c r="H25" s="32" t="s">
        <v>26</v>
      </c>
      <c r="I25" s="48">
        <f t="shared" si="0"/>
        <v>56.1</v>
      </c>
      <c r="J25" s="27">
        <v>166</v>
      </c>
      <c r="K25" s="24">
        <f t="shared" si="1"/>
        <v>1.4080127840328722</v>
      </c>
      <c r="L25" s="25">
        <f t="shared" si="2"/>
        <v>2.509826709506011E-2</v>
      </c>
      <c r="M25" s="26">
        <f t="shared" si="3"/>
        <v>9312.6</v>
      </c>
    </row>
    <row r="26" spans="1:13" x14ac:dyDescent="0.25">
      <c r="A26" s="16">
        <f t="shared" si="4"/>
        <v>14</v>
      </c>
      <c r="B26" s="23" t="s">
        <v>41</v>
      </c>
      <c r="C26" s="30"/>
      <c r="D26" s="24">
        <v>54.1</v>
      </c>
      <c r="E26" s="24">
        <v>54.94</v>
      </c>
      <c r="F26" s="24">
        <v>56.81</v>
      </c>
      <c r="G26" s="32" t="s">
        <v>26</v>
      </c>
      <c r="H26" s="32" t="s">
        <v>26</v>
      </c>
      <c r="I26" s="48">
        <f t="shared" si="0"/>
        <v>55.283333333333331</v>
      </c>
      <c r="J26" s="27">
        <v>20</v>
      </c>
      <c r="K26" s="24">
        <f t="shared" si="1"/>
        <v>1.38723946502878</v>
      </c>
      <c r="L26" s="25">
        <f t="shared" si="2"/>
        <v>2.509326738068339E-2</v>
      </c>
      <c r="M26" s="26">
        <f t="shared" si="3"/>
        <v>1105.6666666666665</v>
      </c>
    </row>
    <row r="27" spans="1:13" x14ac:dyDescent="0.25">
      <c r="A27" s="16">
        <f t="shared" si="4"/>
        <v>15</v>
      </c>
      <c r="B27" s="23" t="s">
        <v>42</v>
      </c>
      <c r="C27" s="30"/>
      <c r="D27" s="24">
        <v>84.5</v>
      </c>
      <c r="E27" s="24">
        <v>85.81</v>
      </c>
      <c r="F27" s="24">
        <v>88.73</v>
      </c>
      <c r="G27" s="32" t="s">
        <v>26</v>
      </c>
      <c r="H27" s="32" t="s">
        <v>26</v>
      </c>
      <c r="I27" s="48">
        <f t="shared" si="0"/>
        <v>86.346666666666678</v>
      </c>
      <c r="J27" s="27">
        <v>120</v>
      </c>
      <c r="K27" s="24">
        <f t="shared" si="1"/>
        <v>2.1654637686494183</v>
      </c>
      <c r="L27" s="25">
        <f t="shared" si="2"/>
        <v>2.5078718753660648E-2</v>
      </c>
      <c r="M27" s="26">
        <f t="shared" si="3"/>
        <v>10361.600000000002</v>
      </c>
    </row>
    <row r="28" spans="1:13" x14ac:dyDescent="0.25">
      <c r="A28" s="16">
        <f t="shared" si="4"/>
        <v>16</v>
      </c>
      <c r="B28" s="23" t="s">
        <v>43</v>
      </c>
      <c r="C28" s="30"/>
      <c r="D28" s="24">
        <v>1279</v>
      </c>
      <c r="E28" s="24">
        <v>1298.82</v>
      </c>
      <c r="F28" s="24">
        <v>1342.95</v>
      </c>
      <c r="G28" s="32" t="s">
        <v>26</v>
      </c>
      <c r="H28" s="32" t="s">
        <v>26</v>
      </c>
      <c r="I28" s="48">
        <f t="shared" si="0"/>
        <v>1306.9233333333332</v>
      </c>
      <c r="J28" s="27">
        <v>100</v>
      </c>
      <c r="K28" s="24">
        <f t="shared" si="1"/>
        <v>32.736044863931497</v>
      </c>
      <c r="L28" s="25">
        <f t="shared" si="2"/>
        <v>2.5048175381824106E-2</v>
      </c>
      <c r="M28" s="26">
        <f t="shared" si="3"/>
        <v>130692.33333333331</v>
      </c>
    </row>
    <row r="29" spans="1:13" ht="15.75" x14ac:dyDescent="0.25">
      <c r="A29" s="16"/>
      <c r="B29" s="51" t="s">
        <v>20</v>
      </c>
      <c r="C29" s="41"/>
      <c r="D29" s="42"/>
      <c r="E29" s="42"/>
      <c r="F29" s="42"/>
      <c r="G29" s="42"/>
      <c r="H29" s="42"/>
      <c r="I29" s="49"/>
      <c r="J29" s="42"/>
      <c r="K29" s="42"/>
      <c r="L29" s="42"/>
      <c r="M29" s="43">
        <f>SUM(M13:M28)</f>
        <v>379628.17333333334</v>
      </c>
    </row>
    <row r="30" spans="1:13" ht="15.75" x14ac:dyDescent="0.25">
      <c r="A30" s="13"/>
      <c r="B30" s="40"/>
      <c r="C30" s="13"/>
      <c r="D30" s="14"/>
      <c r="E30" s="14"/>
      <c r="F30" s="14"/>
      <c r="G30" s="14"/>
      <c r="H30" s="14"/>
      <c r="I30" s="50"/>
      <c r="J30" s="14"/>
      <c r="K30" s="14"/>
      <c r="L30" s="15"/>
      <c r="M30" s="15"/>
    </row>
    <row r="31" spans="1:13" ht="15.75" x14ac:dyDescent="0.25">
      <c r="A31" s="64" t="s">
        <v>9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53"/>
    </row>
    <row r="32" spans="1:13" ht="15.75" x14ac:dyDescent="0.25">
      <c r="A32" s="13"/>
      <c r="B32" s="40"/>
      <c r="C32" s="13"/>
      <c r="D32" s="14"/>
      <c r="E32" s="14"/>
      <c r="F32" s="14"/>
      <c r="G32" s="14"/>
      <c r="H32" s="14"/>
      <c r="I32" s="50"/>
      <c r="J32" s="14"/>
      <c r="K32" s="14"/>
      <c r="L32" s="15"/>
      <c r="M32" s="15"/>
    </row>
    <row r="33" spans="1:13" ht="15.75" x14ac:dyDescent="0.25">
      <c r="A33" s="13"/>
      <c r="B33" s="40"/>
      <c r="C33" s="13"/>
      <c r="D33" s="14"/>
      <c r="E33" s="14"/>
      <c r="F33" s="14"/>
      <c r="G33" s="14"/>
      <c r="H33" s="14"/>
      <c r="I33" s="50"/>
      <c r="J33" s="14"/>
      <c r="K33" s="14"/>
      <c r="L33" s="15"/>
      <c r="M33" s="15"/>
    </row>
    <row r="34" spans="1:13" ht="15.75" x14ac:dyDescent="0.25">
      <c r="A34" s="13"/>
      <c r="B34" s="40" t="s">
        <v>27</v>
      </c>
      <c r="C34" s="13"/>
      <c r="D34" s="14"/>
      <c r="E34" s="14"/>
      <c r="F34" s="14"/>
      <c r="G34" s="14"/>
      <c r="H34" s="14" t="s">
        <v>28</v>
      </c>
      <c r="I34" s="50"/>
      <c r="J34" s="14"/>
      <c r="K34" s="14"/>
      <c r="L34" s="15"/>
      <c r="M34" s="15"/>
    </row>
    <row r="35" spans="1:13" ht="15.75" x14ac:dyDescent="0.25">
      <c r="D35" s="54"/>
      <c r="E35" s="5"/>
      <c r="F35" s="5"/>
      <c r="G35" s="5"/>
    </row>
    <row r="36" spans="1:13" ht="15.75" x14ac:dyDescent="0.25">
      <c r="A36" s="63" t="s">
        <v>10</v>
      </c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52"/>
    </row>
    <row r="37" spans="1:13" ht="15.75" x14ac:dyDescent="0.25">
      <c r="D37" s="54"/>
      <c r="E37" s="5"/>
      <c r="F37" s="18"/>
      <c r="G37" s="18"/>
    </row>
  </sheetData>
  <mergeCells count="8">
    <mergeCell ref="A31:L31"/>
    <mergeCell ref="A36:L36"/>
    <mergeCell ref="D1:M1"/>
    <mergeCell ref="D2:M2"/>
    <mergeCell ref="A5:L5"/>
    <mergeCell ref="A6:L6"/>
    <mergeCell ref="A9:L9"/>
    <mergeCell ref="A11:M11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54" fitToHeight="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Лист1</vt:lpstr>
      <vt:lpstr>Лист2</vt:lpstr>
      <vt:lpstr>Лист3</vt:lpstr>
      <vt:lpstr>Лист1 (2)</vt:lpstr>
      <vt:lpstr>Лист1!Область_печати</vt:lpstr>
      <vt:lpstr>'Лист1 (2)'!Область_печати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Янтикова Татьяна Вячеславовна</cp:lastModifiedBy>
  <cp:lastPrinted>2026-05-14T17:06:31Z</cp:lastPrinted>
  <dcterms:created xsi:type="dcterms:W3CDTF">2014-02-20T07:55:18Z</dcterms:created>
  <dcterms:modified xsi:type="dcterms:W3CDTF">2026-05-18T08:13:55Z</dcterms:modified>
</cp:coreProperties>
</file>