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DET-SAD\Desktop\Мои документы\закупки\Все закупки\пожарка\огнетушители\"/>
    </mc:Choice>
  </mc:AlternateContent>
  <xr:revisionPtr revIDLastSave="0" documentId="13_ncr:1_{503B8B98-2085-4314-8E49-D7856B6272F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Рапид" sheetId="1" r:id="rId1"/>
  </sheets>
  <definedNames>
    <definedName name="_xlnm._FilterDatabase" localSheetId="0" hidden="1">Рапид!$A$7:$L$10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9" i="1" l="1"/>
  <c r="F9" i="1"/>
  <c r="I9" i="1" s="1"/>
  <c r="L9" i="1" s="1"/>
  <c r="K9" i="1" l="1"/>
  <c r="J8" i="1"/>
  <c r="F8" i="1"/>
  <c r="I8" i="1" s="1"/>
  <c r="L8" i="1" s="1"/>
  <c r="L10" i="1" s="1"/>
  <c r="K8" i="1" l="1"/>
</calcChain>
</file>

<file path=xl/sharedStrings.xml><?xml version="1.0" encoding="utf-8"?>
<sst xmlns="http://schemas.openxmlformats.org/spreadsheetml/2006/main" count="29" uniqueCount="28">
  <si>
    <t xml:space="preserve"> 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</si>
  <si>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</si>
  <si>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</si>
  <si>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</si>
  <si>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</si>
  <si>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</si>
  <si>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</si>
  <si>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</si>
  <si>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</si>
  <si>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</si>
  <si>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</si>
  <si>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</si>
  <si>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</si>
  <si>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</si>
  <si>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6=3+4+5</t>
  </si>
  <si>
    <t>8 = кол-во ответов ИЦИ</t>
  </si>
  <si>
    <t>9=           /8</t>
  </si>
  <si>
    <t>12=6*7/8</t>
  </si>
  <si>
    <t>1</t>
  </si>
  <si>
    <t xml:space="preserve">Начальная (максимальная) цена контракта </t>
  </si>
  <si>
    <t>Единица измерения</t>
  </si>
  <si>
    <t>шт.</t>
  </si>
  <si>
    <t>2</t>
  </si>
  <si>
    <t>Огнетушители ОУ-3</t>
  </si>
  <si>
    <t>Подставки под огнетушители</t>
  </si>
  <si>
    <r>
      <t xml:space="preserve">Обоснование и расчет начальной (максимальной) цены контракта
</t>
    </r>
    <r>
      <rPr>
        <sz val="11"/>
        <color indexed="8"/>
        <rFont val="Times New Roman"/>
        <family val="1"/>
        <charset val="204"/>
      </rPr>
      <t>на поставку огнетушителейи подставок под огнетушители для ГБДОУ детский сад № 47 Красногвардейского района Санкт-Петербурга, для нужд Санкт-Петербурга в 2026 году</t>
    </r>
  </si>
  <si>
    <r>
      <t xml:space="preserve">        Заказчиком было направлены запросы от 16.04.2026 №16 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 xml:space="preserve">5-ти поставщикам (подрядчикам, исполнителям) 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</si>
  <si>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исполнителей): ИЦИ-46 вх. от 16.04.2026; ИЦИ-47 вх. от 16.04.2026; ИЦИ-48 вх. 16.04.2026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</si>
</sst>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/>
    <xf numFmtId="0" fontId="0" fillId="0" borderId="0" xfId="0" applyAlignment="1">
      <alignment horizontal="justify"/>
    </xf>
    <xf numFmtId="4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2" borderId="1" xfId="0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vertical="top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5</xdr:row>
      <xdr:rowOff>342900</xdr:rowOff>
    </xdr:from>
    <xdr:to>
      <xdr:col>5</xdr:col>
      <xdr:colOff>590550</xdr:colOff>
      <xdr:row>5</xdr:row>
      <xdr:rowOff>752475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552825" y="2886075"/>
          <a:ext cx="5143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95250</xdr:colOff>
      <xdr:row>5</xdr:row>
      <xdr:rowOff>485776</xdr:rowOff>
    </xdr:from>
    <xdr:to>
      <xdr:col>9</xdr:col>
      <xdr:colOff>771525</xdr:colOff>
      <xdr:row>5</xdr:row>
      <xdr:rowOff>1019176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2971801"/>
          <a:ext cx="67627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5</xdr:row>
      <xdr:rowOff>457201</xdr:rowOff>
    </xdr:from>
    <xdr:to>
      <xdr:col>10</xdr:col>
      <xdr:colOff>666750</xdr:colOff>
      <xdr:row>5</xdr:row>
      <xdr:rowOff>847725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000376"/>
          <a:ext cx="581025" cy="390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6</xdr:row>
      <xdr:rowOff>76200</xdr:rowOff>
    </xdr:from>
    <xdr:to>
      <xdr:col>8</xdr:col>
      <xdr:colOff>552450</xdr:colOff>
      <xdr:row>6</xdr:row>
      <xdr:rowOff>419100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324600" y="3695700"/>
          <a:ext cx="2667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9</xdr:row>
      <xdr:rowOff>9525</xdr:rowOff>
    </xdr:from>
    <xdr:to>
      <xdr:col>10</xdr:col>
      <xdr:colOff>47625</xdr:colOff>
      <xdr:row>9</xdr:row>
      <xdr:rowOff>180975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7134225" y="6467475"/>
          <a:ext cx="704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171450</xdr:colOff>
      <xdr:row>4</xdr:row>
      <xdr:rowOff>28575</xdr:rowOff>
    </xdr:from>
    <xdr:to>
      <xdr:col>11</xdr:col>
      <xdr:colOff>628650</xdr:colOff>
      <xdr:row>4</xdr:row>
      <xdr:rowOff>314325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667750" y="1952625"/>
          <a:ext cx="4572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38100</xdr:rowOff>
    </xdr:to>
    <xdr:sp macro="" textlink="">
      <xdr:nvSpPr>
        <xdr:cNvPr id="9" name="AutoShape 3" descr="Yamaha NS-F150 Black Колонка напольная миниатюра">
          <a:hlinkClick xmlns:r="http://schemas.openxmlformats.org/officeDocument/2006/relationships" r:id="rId4" tooltip="Yamaha NS-F150 Black Колонка напольная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361950" y="64579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28575</xdr:rowOff>
    </xdr:to>
    <xdr:sp macro="" textlink="">
      <xdr:nvSpPr>
        <xdr:cNvPr id="10" name="AutoShape 4" descr="Yamaha NS-F150 Black Колонка напольная - вид 2 миниатюра">
          <a:hlinkClick xmlns:r="http://schemas.openxmlformats.org/officeDocument/2006/relationships" r:id="rId5" tooltip="Yamaha NS-F150 Black Колонка напольная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61950" y="645795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66675</xdr:colOff>
      <xdr:row>5</xdr:row>
      <xdr:rowOff>352425</xdr:rowOff>
    </xdr:from>
    <xdr:to>
      <xdr:col>11</xdr:col>
      <xdr:colOff>781051</xdr:colOff>
      <xdr:row>5</xdr:row>
      <xdr:rowOff>800100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B9394DEF-B5C4-4734-BA1E-E1FF68B7B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562975" y="2838450"/>
          <a:ext cx="714376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M12"/>
  <sheetViews>
    <sheetView tabSelected="1" zoomScaleNormal="100" workbookViewId="0">
      <selection activeCell="M3" sqref="M3"/>
    </sheetView>
  </sheetViews>
  <sheetFormatPr defaultRowHeight="14.5" x14ac:dyDescent="0.35"/>
  <cols>
    <col min="1" max="1" width="4.1796875" customWidth="1"/>
    <col min="2" max="2" width="27.1796875" style="13" customWidth="1"/>
    <col min="3" max="3" width="8.08984375" customWidth="1"/>
    <col min="4" max="4" width="9" customWidth="1"/>
    <col min="5" max="5" width="9.453125" customWidth="1"/>
    <col min="6" max="6" width="9.7265625" customWidth="1"/>
    <col min="7" max="7" width="10" customWidth="1"/>
    <col min="8" max="8" width="12.453125" customWidth="1"/>
    <col min="9" max="9" width="11.81640625" style="12" customWidth="1"/>
    <col min="10" max="10" width="14.453125" customWidth="1"/>
    <col min="11" max="11" width="10.54296875" customWidth="1"/>
    <col min="12" max="12" width="12.54296875" customWidth="1"/>
    <col min="13" max="13" width="7.7265625" customWidth="1"/>
  </cols>
  <sheetData>
    <row r="1" spans="1:13" ht="43.5" customHeight="1" x14ac:dyDescent="0.35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ht="13.5" customHeight="1" x14ac:dyDescent="0.35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3" ht="44.25" customHeight="1" x14ac:dyDescent="0.35">
      <c r="A3" s="31" t="s">
        <v>26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3" ht="30.75" customHeight="1" x14ac:dyDescent="0.35">
      <c r="A4" s="31" t="s">
        <v>27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3" ht="48.75" customHeight="1" x14ac:dyDescent="0.35">
      <c r="A5" s="32" t="s">
        <v>1</v>
      </c>
      <c r="B5" s="33" t="s">
        <v>2</v>
      </c>
      <c r="C5" s="34" t="s">
        <v>3</v>
      </c>
      <c r="D5" s="34"/>
      <c r="E5" s="34"/>
      <c r="F5" s="34"/>
      <c r="G5" s="34" t="s">
        <v>4</v>
      </c>
      <c r="H5" s="34" t="s">
        <v>5</v>
      </c>
      <c r="I5" s="26" t="s">
        <v>6</v>
      </c>
      <c r="J5" s="26"/>
      <c r="K5" s="26"/>
      <c r="L5" s="14" t="s">
        <v>7</v>
      </c>
      <c r="M5" s="24" t="s">
        <v>20</v>
      </c>
    </row>
    <row r="6" spans="1:13" ht="91" x14ac:dyDescent="0.35">
      <c r="A6" s="32"/>
      <c r="B6" s="33"/>
      <c r="C6" s="15" t="s">
        <v>8</v>
      </c>
      <c r="D6" s="15" t="s">
        <v>9</v>
      </c>
      <c r="E6" s="15" t="s">
        <v>10</v>
      </c>
      <c r="F6" s="16"/>
      <c r="G6" s="34"/>
      <c r="H6" s="34"/>
      <c r="I6" s="17" t="s">
        <v>11</v>
      </c>
      <c r="J6" s="18" t="s">
        <v>12</v>
      </c>
      <c r="K6" s="18" t="s">
        <v>13</v>
      </c>
      <c r="L6" s="19"/>
      <c r="M6" s="25"/>
    </row>
    <row r="7" spans="1:13" ht="46.5" x14ac:dyDescent="0.35">
      <c r="A7" s="1">
        <v>1</v>
      </c>
      <c r="B7" s="1">
        <v>2</v>
      </c>
      <c r="C7" s="1">
        <v>3</v>
      </c>
      <c r="D7" s="1">
        <v>4</v>
      </c>
      <c r="E7" s="1">
        <v>5</v>
      </c>
      <c r="F7" s="2" t="s">
        <v>14</v>
      </c>
      <c r="G7" s="2">
        <v>7</v>
      </c>
      <c r="H7" s="2" t="s">
        <v>15</v>
      </c>
      <c r="I7" s="3" t="s">
        <v>16</v>
      </c>
      <c r="J7" s="3">
        <v>10</v>
      </c>
      <c r="K7" s="3">
        <v>11</v>
      </c>
      <c r="L7" s="2" t="s">
        <v>17</v>
      </c>
      <c r="M7" s="20">
        <v>13</v>
      </c>
    </row>
    <row r="8" spans="1:13" ht="27.75" customHeight="1" x14ac:dyDescent="0.35">
      <c r="A8" s="4" t="s">
        <v>18</v>
      </c>
      <c r="B8" s="23" t="s">
        <v>23</v>
      </c>
      <c r="C8" s="21">
        <v>2510</v>
      </c>
      <c r="D8" s="21">
        <v>2560</v>
      </c>
      <c r="E8" s="21">
        <v>2480</v>
      </c>
      <c r="F8" s="5">
        <f>C8+D8+E8</f>
        <v>7550</v>
      </c>
      <c r="G8" s="6">
        <v>14</v>
      </c>
      <c r="H8" s="7">
        <v>3</v>
      </c>
      <c r="I8" s="8">
        <f>ROUND(F8/H8,2)</f>
        <v>2516.67</v>
      </c>
      <c r="J8" s="8">
        <f>STDEV(C8:E8)</f>
        <v>40.414518843273804</v>
      </c>
      <c r="K8" s="9">
        <f>J8/I8</f>
        <v>1.6058727939409538E-2</v>
      </c>
      <c r="L8" s="10">
        <f>G8*I8</f>
        <v>35233.380000000005</v>
      </c>
      <c r="M8" s="22" t="s">
        <v>21</v>
      </c>
    </row>
    <row r="9" spans="1:13" ht="28.5" customHeight="1" x14ac:dyDescent="0.35">
      <c r="A9" s="4" t="s">
        <v>22</v>
      </c>
      <c r="B9" s="23" t="s">
        <v>24</v>
      </c>
      <c r="C9" s="21">
        <v>550</v>
      </c>
      <c r="D9" s="21">
        <v>580</v>
      </c>
      <c r="E9" s="21">
        <v>500</v>
      </c>
      <c r="F9" s="5">
        <f>C9+D9+E9</f>
        <v>1630</v>
      </c>
      <c r="G9" s="6">
        <v>14</v>
      </c>
      <c r="H9" s="7">
        <v>3</v>
      </c>
      <c r="I9" s="8">
        <f>ROUND(F9/H9,2)</f>
        <v>543.33000000000004</v>
      </c>
      <c r="J9" s="8">
        <f>STDEV(C9:E9)</f>
        <v>40.414518843273804</v>
      </c>
      <c r="K9" s="9">
        <f>J9/I9</f>
        <v>7.4383006355757647E-2</v>
      </c>
      <c r="L9" s="10">
        <f>G9*I9</f>
        <v>7606.6200000000008</v>
      </c>
      <c r="M9" s="22" t="s">
        <v>21</v>
      </c>
    </row>
    <row r="10" spans="1:13" ht="22.5" customHeight="1" x14ac:dyDescent="0.35">
      <c r="A10" s="27" t="s">
        <v>19</v>
      </c>
      <c r="B10" s="27"/>
      <c r="C10" s="27"/>
      <c r="D10" s="27"/>
      <c r="E10" s="27"/>
      <c r="F10" s="28"/>
      <c r="G10" s="28"/>
      <c r="H10" s="28"/>
      <c r="I10" s="28"/>
      <c r="J10" s="11"/>
      <c r="K10" s="11"/>
      <c r="L10" s="35">
        <f>SUM(L8:L9)</f>
        <v>42840.000000000007</v>
      </c>
      <c r="M10" s="36"/>
    </row>
    <row r="12" spans="1:13" x14ac:dyDescent="0.35">
      <c r="B12" s="29"/>
      <c r="C12" s="29"/>
      <c r="D12" s="29"/>
      <c r="E12" s="29"/>
      <c r="F12" s="29"/>
      <c r="G12" s="29"/>
      <c r="H12" s="29"/>
    </row>
  </sheetData>
  <mergeCells count="14">
    <mergeCell ref="M5:M6"/>
    <mergeCell ref="I5:K5"/>
    <mergeCell ref="A10:I10"/>
    <mergeCell ref="B12:H12"/>
    <mergeCell ref="A1:L1"/>
    <mergeCell ref="A2:L2"/>
    <mergeCell ref="A3:L3"/>
    <mergeCell ref="A4:L4"/>
    <mergeCell ref="A5:A6"/>
    <mergeCell ref="B5:B6"/>
    <mergeCell ref="C5:F5"/>
    <mergeCell ref="G5:G6"/>
    <mergeCell ref="H5:H6"/>
    <mergeCell ref="L10:M10"/>
  </mergeCells>
  <pageMargins left="0.19685039370078741" right="0.31496062992125984" top="0.35433070866141736" bottom="0" header="0.31496062992125984" footer="0.31496062992125984"/>
  <pageSetup paperSize="9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Рапид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Людмила</dc:creator>
  <cp:lastModifiedBy>DET-SAD</cp:lastModifiedBy>
  <cp:lastPrinted>2026-04-17T12:17:28Z</cp:lastPrinted>
  <dcterms:created xsi:type="dcterms:W3CDTF">2021-06-07T11:03:46Z</dcterms:created>
  <dcterms:modified xsi:type="dcterms:W3CDTF">2026-04-17T12:17:32Z</dcterms:modified>
</cp:coreProperties>
</file>