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звезды из латуни\"/>
    </mc:Choice>
  </mc:AlternateContent>
  <bookViews>
    <workbookView xWindow="0" yWindow="0" windowWidth="19200" windowHeight="6345"/>
  </bookViews>
  <sheets>
    <sheet name="закупка" sheetId="1" r:id="rId1"/>
  </sheets>
  <definedNames>
    <definedName name="_xlnm.Print_Area" localSheetId="0">закупка!$A$2:$O$13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 s="1"/>
  <c r="I8" i="1" l="1"/>
  <c r="J8" i="1"/>
  <c r="K8" i="1"/>
  <c r="L8" i="1"/>
  <c r="M8" i="1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<sst xmlns="http://schemas.openxmlformats.org/spreadsheetml/2006/main" count="30" uniqueCount="30">
  <si>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</si>
  <si>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</si>
  <si>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</si>
  <si>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</si>
  <si>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</si>
  <si>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</si>
  <si>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</si>
  <si>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</si>
  <si>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</si>
  <si>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</si>
  <si>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</si>
  <si>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</si>
  <si>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</si>
  <si>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</si>
  <si>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</si>
  <si>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</si>
  <si>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>Минимальная цена единицы, принятая для расчета НМЦК, руб.</t>
  </si>
  <si>
    <t>1</t>
  </si>
  <si>
    <t xml:space="preserve">       Ф.И.О. исполнителя:  Жукова Н.В.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</si>
  <si>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</si>
  <si>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</si>
  <si>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шт</t>
  </si>
  <si>
    <t xml:space="preserve">   Н(М)ЦК , рублей                </t>
  </si>
  <si>
    <t xml:space="preserve">Обоснование начальной (максимальной) цены контракта (Н(М)ЦК) на  оказание услуги по изготовлению латунных табличек с нанесением для нужд СПБ ГБУК «Театр юных зрителей им. А.А. Брянцева» </t>
  </si>
  <si>
    <t>96.09.19.126</t>
  </si>
  <si>
    <t>Оказание услуги по изготовлению латунных табличек с нанесением</t>
  </si>
  <si>
    <t>ИЦИ № 1 вх. № 624 от 18.05.2026</t>
  </si>
  <si>
    <t>ИЦИ № 1 вх. № 625 от 18.05.2026</t>
  </si>
  <si>
    <t>ИЦИ № 3вх. № 626 от 18.05.2026</t>
  </si>
  <si>
    <t>Дата составления расчета: 18.05.2026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</si>
</sst>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8" fillId="0" borderId="10" xfId="0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4" fillId="0" borderId="0" xfId="0" applyFont="1"/>
    <xf numFmtId="0" fontId="2" fillId="2" borderId="2" xfId="0" applyFont="1" applyFill="1" applyBorder="1" applyAlignment="1">
      <alignment horizontal="center" vertical="top" wrapText="1"/>
    </xf>
    <xf numFmtId="10" fontId="4" fillId="0" borderId="0" xfId="0" applyNumberFormat="1" applyFont="1" applyAlignment="1">
      <alignment horizontal="center" vertical="top"/>
    </xf>
    <xf numFmtId="0" fontId="2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" fontId="10" fillId="2" borderId="2" xfId="0" applyNumberFormat="1" applyFont="1" applyFill="1" applyBorder="1" applyAlignment="1">
      <alignment horizontal="center" vertical="top" wrapText="1"/>
    </xf>
    <xf numFmtId="1" fontId="10" fillId="0" borderId="2" xfId="0" applyNumberFormat="1" applyFont="1" applyBorder="1" applyAlignment="1">
      <alignment horizontal="center" vertical="top" wrapText="1"/>
    </xf>
    <xf numFmtId="10" fontId="4" fillId="0" borderId="0" xfId="0" applyNumberFormat="1" applyFont="1" applyAlignment="1">
      <alignment vertical="top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10" fontId="2" fillId="3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2" fillId="0" borderId="0" xfId="1" applyFont="1"/>
    <xf numFmtId="49" fontId="11" fillId="4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49" fontId="2" fillId="0" borderId="7" xfId="1" applyNumberFormat="1" applyFont="1" applyBorder="1" applyAlignment="1">
      <alignment horizontal="left" wrapText="1"/>
    </xf>
    <xf numFmtId="49" fontId="2" fillId="0" borderId="8" xfId="1" applyNumberFormat="1" applyFont="1" applyBorder="1" applyAlignment="1">
      <alignment horizontal="left" wrapText="1"/>
    </xf>
    <xf numFmtId="4" fontId="5" fillId="0" borderId="9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703489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1"/>
  <sheetViews>
    <sheetView tabSelected="1" topLeftCell="A4" zoomScale="70" zoomScaleNormal="70" zoomScaleSheetLayoutView="100" workbookViewId="0">
      <selection activeCell="Q8" sqref="Q8"/>
    </sheetView>
  </sheetViews>
  <sheetFormatPr defaultColWidth="9.140625" defaultRowHeight="15.75" x14ac:dyDescent="0.25"/>
  <cols>
    <col min="1" max="1" width="5.28515625" style="1" customWidth="1"/>
    <col min="2" max="2" width="15" style="1" customWidth="1"/>
    <col min="3" max="3" width="21" style="2" customWidth="1"/>
    <col min="4" max="4" width="10.5703125" style="2" customWidth="1"/>
    <col min="5" max="5" width="7.140625" style="2" customWidth="1"/>
    <col min="6" max="6" width="12.5703125" style="2" customWidth="1"/>
    <col min="7" max="7" width="12.28515625" style="2" customWidth="1"/>
    <col min="8" max="8" width="16.5703125" style="2" customWidth="1"/>
    <col min="9" max="9" width="14.5703125" style="2" customWidth="1"/>
    <col min="10" max="10" width="9.85546875" style="2" customWidth="1"/>
    <col min="11" max="11" width="14" style="2" customWidth="1"/>
    <col min="12" max="12" width="17.140625" style="2" customWidth="1"/>
    <col min="13" max="13" width="13.140625" style="2" customWidth="1"/>
    <col min="14" max="14" width="15.5703125" style="2" customWidth="1"/>
    <col min="15" max="15" width="18" style="2" customWidth="1"/>
    <col min="16" max="16" width="8.85546875" style="10"/>
    <col min="17" max="17" width="12.140625" style="10" bestFit="1" customWidth="1"/>
    <col min="18" max="18" width="13.28515625" style="10" bestFit="1" customWidth="1"/>
    <col min="19" max="19" width="9.85546875" style="10" bestFit="1" customWidth="1"/>
    <col min="20" max="21" width="8.85546875" style="10"/>
    <col min="22" max="22" width="13.28515625" style="10" bestFit="1" customWidth="1"/>
    <col min="23" max="32" width="8.85546875" style="10" customWidth="1"/>
    <col min="33" max="16384" width="9.140625" style="2"/>
  </cols>
  <sheetData>
    <row r="1" spans="1:32" x14ac:dyDescent="0.25">
      <c r="A1" s="8"/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40"/>
      <c r="N1" s="40"/>
      <c r="O1" s="40"/>
    </row>
    <row r="2" spans="1:32" ht="48" customHeight="1" x14ac:dyDescent="0.25">
      <c r="A2" s="41" t="s">
        <v>23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32" ht="79.5" customHeight="1" x14ac:dyDescent="0.25">
      <c r="A3" s="46" t="s">
        <v>20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32" ht="9" customHeight="1" x14ac:dyDescent="0.25">
      <c r="A4" s="3"/>
      <c r="B4" s="3"/>
      <c r="C4" s="3"/>
      <c r="D4" s="3"/>
      <c r="E4" s="3"/>
      <c r="F4" s="4"/>
      <c r="G4" s="4"/>
      <c r="H4" s="4"/>
      <c r="I4" s="4"/>
      <c r="J4" s="3"/>
      <c r="K4" s="4"/>
      <c r="L4" s="4"/>
      <c r="M4" s="4"/>
      <c r="N4" s="3"/>
      <c r="O4" s="3"/>
    </row>
    <row r="5" spans="1:32" s="12" customFormat="1" ht="102" customHeight="1" x14ac:dyDescent="0.25">
      <c r="A5" s="42" t="s">
        <v>0</v>
      </c>
      <c r="B5" s="42" t="s">
        <v>12</v>
      </c>
      <c r="C5" s="43" t="s">
        <v>1</v>
      </c>
      <c r="D5" s="11"/>
      <c r="E5" s="43" t="s">
        <v>5</v>
      </c>
      <c r="F5" s="43" t="s">
        <v>2</v>
      </c>
      <c r="G5" s="43"/>
      <c r="H5" s="43"/>
      <c r="I5" s="43"/>
      <c r="J5" s="43" t="s">
        <v>10</v>
      </c>
      <c r="K5" s="44" t="s">
        <v>3</v>
      </c>
      <c r="L5" s="44"/>
      <c r="M5" s="44"/>
      <c r="N5" s="45" t="s">
        <v>16</v>
      </c>
      <c r="O5" s="47" t="s">
        <v>22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s="12" customFormat="1" ht="130.5" customHeight="1" x14ac:dyDescent="0.25">
      <c r="A6" s="42"/>
      <c r="B6" s="42"/>
      <c r="C6" s="43"/>
      <c r="D6" s="11" t="s">
        <v>4</v>
      </c>
      <c r="E6" s="43"/>
      <c r="F6" s="13" t="s">
        <v>26</v>
      </c>
      <c r="G6" s="13" t="s">
        <v>27</v>
      </c>
      <c r="H6" s="13" t="s">
        <v>28</v>
      </c>
      <c r="I6" s="43"/>
      <c r="J6" s="43"/>
      <c r="K6" s="14" t="s">
        <v>6</v>
      </c>
      <c r="L6" s="15" t="s">
        <v>7</v>
      </c>
      <c r="M6" s="16" t="s">
        <v>19</v>
      </c>
      <c r="N6" s="45"/>
      <c r="O6" s="47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19" customFormat="1" ht="30.75" customHeight="1" thickBot="1" x14ac:dyDescent="0.3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3">
        <v>6</v>
      </c>
      <c r="G7" s="13">
        <v>7</v>
      </c>
      <c r="H7" s="13">
        <v>8</v>
      </c>
      <c r="I7" s="17" t="s">
        <v>13</v>
      </c>
      <c r="J7" s="18" t="s">
        <v>14</v>
      </c>
      <c r="K7" s="18" t="s">
        <v>8</v>
      </c>
      <c r="L7" s="18">
        <v>12</v>
      </c>
      <c r="M7" s="18">
        <v>13</v>
      </c>
      <c r="N7" s="18">
        <v>14</v>
      </c>
      <c r="O7" s="17" t="s">
        <v>15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s="19" customFormat="1" ht="128.25" customHeight="1" thickBot="1" x14ac:dyDescent="0.3">
      <c r="A8" s="20" t="s">
        <v>17</v>
      </c>
      <c r="B8" s="21" t="s">
        <v>24</v>
      </c>
      <c r="C8" s="22" t="s">
        <v>25</v>
      </c>
      <c r="D8" s="13" t="s">
        <v>21</v>
      </c>
      <c r="E8" s="7">
        <v>3</v>
      </c>
      <c r="F8" s="23">
        <v>20490</v>
      </c>
      <c r="G8" s="23">
        <v>21000</v>
      </c>
      <c r="H8" s="23">
        <v>25000</v>
      </c>
      <c r="I8" s="24">
        <f>SUM(F8:H8)</f>
        <v>66490</v>
      </c>
      <c r="J8" s="25">
        <f>COUNT(F8:H8)</f>
        <v>3</v>
      </c>
      <c r="K8" s="26">
        <f>IF(ISERR(AVERAGE(F8:H8)),"",AVERAGE(F8:H8))</f>
        <v>22163.333333333332</v>
      </c>
      <c r="L8" s="26">
        <f>IF(ISERR(STDEV(F8:H8)),"",STDEV(F8:H8))</f>
        <v>2469.8245551725599</v>
      </c>
      <c r="M8" s="27">
        <f t="shared" ref="M8" si="0">IF(ISERR(L8/K8),"",L8/K8)</f>
        <v>0.11143741413021026</v>
      </c>
      <c r="N8" s="28">
        <v>20490</v>
      </c>
      <c r="O8" s="24">
        <f>N8*E8</f>
        <v>61470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s="19" customFormat="1" ht="22.5" customHeight="1" x14ac:dyDescent="0.25">
      <c r="A9" s="36" t="s">
        <v>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8"/>
      <c r="O9" s="29">
        <f>SUM(O8:O8)</f>
        <v>61470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s="30" customFormat="1" ht="38.25" customHeight="1" x14ac:dyDescent="0.25">
      <c r="A10" s="34" t="s">
        <v>11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32" s="19" customFormat="1" ht="16.5" customHeight="1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3.25" customHeight="1" x14ac:dyDescent="0.25">
      <c r="A12" s="33" t="s">
        <v>18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 spans="1:32" ht="15.75" customHeight="1" x14ac:dyDescent="0.25">
      <c r="A13" s="39" t="s">
        <v>29</v>
      </c>
      <c r="B13" s="39"/>
      <c r="C13" s="39"/>
      <c r="D13" s="6"/>
      <c r="E13" s="6"/>
      <c r="F13" s="6"/>
      <c r="G13" s="6"/>
      <c r="H13" s="6"/>
      <c r="I13" s="5"/>
      <c r="J13" s="5"/>
      <c r="K13" s="5"/>
      <c r="L13" s="5"/>
      <c r="M13" s="5"/>
      <c r="N13" s="5"/>
      <c r="O13" s="5"/>
    </row>
    <row r="18" spans="16:32" x14ac:dyDescent="0.25"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6:32" x14ac:dyDescent="0.25"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6:32" x14ac:dyDescent="0.25"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6:32" x14ac:dyDescent="0.25"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6:32" x14ac:dyDescent="0.25"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6:32" x14ac:dyDescent="0.25"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6:32" x14ac:dyDescent="0.25"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6:32" x14ac:dyDescent="0.25"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6:32" x14ac:dyDescent="0.25"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6:32" x14ac:dyDescent="0.25"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6:32" x14ac:dyDescent="0.25"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6:32" x14ac:dyDescent="0.25"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6:32" x14ac:dyDescent="0.25"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6:32" x14ac:dyDescent="0.25"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6:32" x14ac:dyDescent="0.25"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6:32" x14ac:dyDescent="0.25"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6:32" x14ac:dyDescent="0.25"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6:32" x14ac:dyDescent="0.25"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6:32" x14ac:dyDescent="0.25"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6:32" x14ac:dyDescent="0.25"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6:32" x14ac:dyDescent="0.25"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6:32" x14ac:dyDescent="0.25"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6:32" x14ac:dyDescent="0.25"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6:32" x14ac:dyDescent="0.25"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6:32" x14ac:dyDescent="0.25"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6:32" x14ac:dyDescent="0.25"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6:32" x14ac:dyDescent="0.25"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6:32" x14ac:dyDescent="0.25"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6:32" x14ac:dyDescent="0.25"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6:32" x14ac:dyDescent="0.25"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6:32" x14ac:dyDescent="0.25"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6:32" x14ac:dyDescent="0.25"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6:32" x14ac:dyDescent="0.25"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6:32" x14ac:dyDescent="0.25"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6:32" x14ac:dyDescent="0.25"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6:32" x14ac:dyDescent="0.25"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6:32" x14ac:dyDescent="0.25"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6:32" x14ac:dyDescent="0.25"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6:32" x14ac:dyDescent="0.25"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6:32" x14ac:dyDescent="0.25"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6:32" x14ac:dyDescent="0.25"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6:32" x14ac:dyDescent="0.25"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6:32" x14ac:dyDescent="0.25"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6:32" x14ac:dyDescent="0.25"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6:32" x14ac:dyDescent="0.25"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6:32" x14ac:dyDescent="0.25"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6:32" x14ac:dyDescent="0.25"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6:32" x14ac:dyDescent="0.25"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6:32" x14ac:dyDescent="0.25"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6:32" x14ac:dyDescent="0.25"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6:32" x14ac:dyDescent="0.25"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6:32" x14ac:dyDescent="0.25"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6:32" x14ac:dyDescent="0.25"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6:32" x14ac:dyDescent="0.25"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6:32" x14ac:dyDescent="0.25"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6:32" x14ac:dyDescent="0.25"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6:32" x14ac:dyDescent="0.25"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6:32" x14ac:dyDescent="0.25"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6:32" x14ac:dyDescent="0.25"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6:32" x14ac:dyDescent="0.25"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6:32" x14ac:dyDescent="0.25"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6:32" x14ac:dyDescent="0.25"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6:32" x14ac:dyDescent="0.25"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6:32" x14ac:dyDescent="0.25"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6:32" x14ac:dyDescent="0.25"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6:32" x14ac:dyDescent="0.25"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6:32" x14ac:dyDescent="0.25"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6:32" x14ac:dyDescent="0.25"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6:32" x14ac:dyDescent="0.25"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6:32" x14ac:dyDescent="0.25"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6:32" x14ac:dyDescent="0.25"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6:32" x14ac:dyDescent="0.25"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6:32" x14ac:dyDescent="0.25"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6:32" x14ac:dyDescent="0.25"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6:32" x14ac:dyDescent="0.25"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6:32" x14ac:dyDescent="0.25"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6:32" x14ac:dyDescent="0.25"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6:32" x14ac:dyDescent="0.25"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6:32" x14ac:dyDescent="0.25"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6:32" x14ac:dyDescent="0.25"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6:32" x14ac:dyDescent="0.25"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1048511" spans="1:32" x14ac:dyDescent="0.25">
      <c r="A1048511" s="2"/>
      <c r="B1048511" s="2"/>
      <c r="D1048511" s="31"/>
      <c r="P1048511" s="2"/>
      <c r="Q1048511" s="2"/>
      <c r="R1048511" s="2"/>
      <c r="S1048511" s="2"/>
      <c r="T1048511" s="2"/>
      <c r="U1048511" s="2"/>
      <c r="V1048511" s="2"/>
      <c r="W1048511" s="2"/>
      <c r="X1048511" s="2"/>
      <c r="Y1048511" s="2"/>
      <c r="Z1048511" s="2"/>
      <c r="AA1048511" s="2"/>
      <c r="AB1048511" s="2"/>
      <c r="AC1048511" s="2"/>
      <c r="AD1048511" s="2"/>
      <c r="AE1048511" s="2"/>
      <c r="AF1048511" s="2"/>
    </row>
  </sheetData>
  <mergeCells count="18"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  <mergeCell ref="A11:O11"/>
    <mergeCell ref="A12:O12"/>
    <mergeCell ref="A10:O10"/>
    <mergeCell ref="A9:N9"/>
    <mergeCell ref="A13:C13"/>
  </mergeCells>
  <phoneticPr fontId="7" type="noConversion"/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2026-05-18T09:11:50Z</dcterms:modified>
</cp:coreProperties>
</file>