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23423\Мой диск\Р Е Е С Т Р\- Системный блок (бух.)\"/>
    </mc:Choice>
  </mc:AlternateContent>
  <xr:revisionPtr revIDLastSave="0" documentId="13_ncr:1_{3B768DC9-BB49-4FE3-8067-8E31C0D9B609}" xr6:coauthVersionLast="47" xr6:coauthVersionMax="47" xr10:uidLastSave="{00000000-0000-0000-0000-000000000000}"/>
  <bookViews>
    <workbookView xWindow="45" yWindow="150" windowWidth="22440" windowHeight="20730" xr2:uid="{00000000-000D-0000-FFFF-FFFF00000000}"/>
  </bookViews>
  <sheets>
    <sheet name="Лист1" sheetId="1" r:id="rId1"/>
  </sheets>
  <definedNames>
    <definedName name="_xlnm.Print_Area" localSheetId="0">Лист1!$A$1:$N$16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1" i="1" l="1"/>
  <c r="G11" i="1"/>
  <c r="K11" i="1" s="1"/>
  <c r="N11" i="1" l="1"/>
  <c r="N12" i="1" s="1"/>
  <c r="M11" i="1"/>
  <c r="F13" i="1" l="1"/>
</calcChain>
</file>

<file path=xl/sharedStrings.xml><?xml version="1.0" encoding="utf-8"?>
<sst xmlns="http://schemas.openxmlformats.org/spreadsheetml/2006/main" count="30" uniqueCount="30">
  <si>
    <t>Определение и обоснование НМЦК методом сопоставимых рыночных цен (анализа рынка)</t>
  </si>
  <si>
    <t>с осуществлением сбора и анализа общедоступной ценовой информации</t>
  </si>
  <si>
    <t>№ п/п</t>
  </si>
  <si>
    <t>Наименование товара (работы, услуги)</t>
  </si>
  <si>
    <t>Определение однородности совокупности значений выявленных цен</t>
  </si>
  <si>
    <t>Среднее квадратичное отклонение</t>
  </si>
  <si>
    <t>Номер источника ценовой информации  (ИЦИ №i) и цена единицы товара, работы, услуги, представленная i-тым ИЦИ (Цi), руб.</t>
  </si>
  <si>
    <t>Единица измерения</t>
  </si>
  <si>
    <t>ОКПД 2 (обязательно)
КТРУ, ККН (при наличии)</t>
  </si>
  <si>
    <t>v
кол-во (объем) закупаемого товара (работы, услуги)</t>
  </si>
  <si>
    <t>n
кол-во значений, используемых в расчете (кол-во ответов ИЦИ)</t>
  </si>
  <si>
    <r>
      <t>&lt;</t>
    </r>
    <r>
      <rPr>
        <b/>
        <i/>
        <sz val="8"/>
        <color rgb="FF000000"/>
        <rFont val="Times New Roman"/>
        <family val="1"/>
        <charset val="204"/>
      </rPr>
      <t>ц</t>
    </r>
    <r>
      <rPr>
        <b/>
        <sz val="8"/>
        <color rgb="FF000000"/>
        <rFont val="Times New Roman"/>
        <family val="1"/>
        <charset val="204"/>
      </rPr>
      <t>&gt;
средн. арифм. величина цены единицы прод-ции, руб.</t>
    </r>
  </si>
  <si>
    <r>
      <rPr>
        <b/>
        <i/>
        <sz val="8"/>
        <color rgb="FF000000"/>
        <rFont val="Times New Roman"/>
        <family val="1"/>
        <charset val="204"/>
      </rPr>
      <t>V</t>
    </r>
    <r>
      <rPr>
        <b/>
        <sz val="8"/>
        <color rgb="FF000000"/>
        <rFont val="Times New Roman"/>
        <family val="1"/>
        <charset val="204"/>
      </rPr>
      <t xml:space="preserve"> - коэф-нт вариации
</t>
    </r>
    <r>
      <rPr>
        <i/>
        <sz val="8"/>
        <color theme="1"/>
        <rFont val="Times New Roman"/>
        <family val="1"/>
        <charset val="204"/>
      </rPr>
      <t>(не должен превышать 33%)</t>
    </r>
  </si>
  <si>
    <t>Начальная (максимальная) цена контракта (договора):</t>
  </si>
  <si>
    <t>Начальная (максимальная) цена Контракта составляет:</t>
  </si>
  <si>
    <t>Валюта, используемая для формирования цены контракта и расчетов с поставщиком (подрядчиком, исполнителем) - российский рубль.</t>
  </si>
  <si>
    <t>Порядок применения официального курса иностранной валюты к рублю Российской Федерации, установленного Центральным банком Российской Федерации и используемого при оплате контракта не применяется.</t>
  </si>
  <si>
    <t xml:space="preserve">Обоснование начальной (максимальной) цены контракта:             </t>
  </si>
  <si>
    <t>При определении НМЦК контракта Заказчиком применяется приказ № 567, который не учитывает, что применение утвержденных формул определения НМЦК может привести к формированию цены
контракта и цены за единицу товара (работы, услуги) с дробными значениями (количество знаков после запятой превышает 2). Большинство бухгалтерских программ, а также программное
обеспечение реестра контрактов не позволяет проводить операции с такими значениями. Поэтому в случае необходимости Заказчиком применяется округление таких показателей.</t>
  </si>
  <si>
    <t xml:space="preserve">Ответы на запросы получены от 3 поставщиков (подрядчиков, исполнителей),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 использовать минимальное ценовое предложение. </t>
  </si>
  <si>
    <t>шт.</t>
  </si>
  <si>
    <t>Заказчиком были направлены запросы о предоставлении ценовой информации 5-ти (подрядчикам, исполнителям, поставщикам)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в Электронном магазине Санкт-Петербурга.</t>
  </si>
  <si>
    <t>Поставка системного блока</t>
  </si>
  <si>
    <t>Поставка системного блока
(iRU Planio 310H6SM Micro Intel Core i3 12100, DDR4 16ГБ, 512ГБ SSD, Intel UHD Graphics 730, Windows 11 Pro, черный) или эквивалент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</si>
  <si>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Приложение № 1 к извещению об осуществлении закупки</t>
  </si>
  <si>
    <t>26.20.15.120</t>
  </si>
  <si>
    <t>КП №1
Вх. 35/РМП от 06.05.26</t>
  </si>
  <si>
    <t>КП №2
Вх. 36/РМП от 06.05.26</t>
  </si>
  <si>
    <t>КП №3
Вх. 37/РМП от 06.05.26</t>
  </si>
  <si>
    <t>(пятьдесят девять тысяч рублей) 00 копеек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</si>
</sst>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0"/>
      <color theme="1"/>
      <name val="Times New Roman"/>
      <family val="2"/>
      <charset val="204"/>
    </font>
    <font>
      <sz val="9"/>
      <color theme="1"/>
      <name val="Times New Roman"/>
      <family val="1"/>
      <charset val="204"/>
    </font>
    <font>
      <sz val="11"/>
      <color indexed="8"/>
      <name val="Calibri"/>
      <family val="2"/>
    </font>
    <font>
      <sz val="8"/>
      <name val="Times New Roman"/>
      <family val="2"/>
      <charset val="204"/>
    </font>
    <font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b/>
      <i/>
      <sz val="8"/>
      <color rgb="FF000000"/>
      <name val="Times New Roman"/>
      <family val="1"/>
      <charset val="204"/>
    </font>
    <font>
      <i/>
      <sz val="8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5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left"/>
    </xf>
    <xf numFmtId="0" fontId="8" fillId="0" borderId="1" xfId="0" applyFont="1" applyBorder="1" applyAlignment="1">
      <alignment vertical="top" wrapText="1"/>
    </xf>
    <xf numFmtId="0" fontId="7" fillId="0" borderId="1" xfId="0" applyFont="1" applyBorder="1" applyAlignment="1">
      <alignment horizontal="center" vertical="top" wrapText="1"/>
    </xf>
    <xf numFmtId="0" fontId="5" fillId="2" borderId="0" xfId="0" applyFont="1" applyFill="1"/>
    <xf numFmtId="0" fontId="1" fillId="2" borderId="0" xfId="0" applyFont="1" applyFill="1"/>
    <xf numFmtId="0" fontId="5" fillId="2" borderId="0" xfId="0" applyFont="1" applyFill="1" applyAlignment="1">
      <alignment horizontal="center" vertical="center" wrapText="1"/>
    </xf>
    <xf numFmtId="0" fontId="4" fillId="0" borderId="0" xfId="0" applyFont="1"/>
    <xf numFmtId="0" fontId="6" fillId="2" borderId="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left"/>
    </xf>
    <xf numFmtId="4" fontId="4" fillId="0" borderId="0" xfId="0" applyNumberFormat="1" applyFont="1" applyFill="1" applyAlignment="1">
      <alignment horizontal="left"/>
    </xf>
    <xf numFmtId="0" fontId="5" fillId="2" borderId="0" xfId="0" applyFont="1" applyFill="1" applyAlignment="1">
      <alignment horizontal="center" vertical="center" wrapText="1"/>
    </xf>
    <xf numFmtId="0" fontId="4" fillId="2" borderId="0" xfId="0" applyFont="1" applyFill="1"/>
    <xf numFmtId="0" fontId="13" fillId="0" borderId="0" xfId="0" applyFont="1"/>
    <xf numFmtId="0" fontId="1" fillId="0" borderId="1" xfId="0" applyFont="1" applyFill="1" applyBorder="1" applyAlignment="1">
      <alignment horizontal="center" vertical="center" wrapText="1"/>
    </xf>
    <xf numFmtId="4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5" fillId="0" borderId="0" xfId="0" applyFont="1" applyFill="1"/>
    <xf numFmtId="0" fontId="1" fillId="0" borderId="0" xfId="0" applyFont="1" applyFill="1"/>
    <xf numFmtId="0" fontId="1" fillId="0" borderId="2" xfId="0" applyFont="1" applyFill="1" applyBorder="1" applyAlignment="1">
      <alignment horizontal="center" vertical="center" wrapText="1"/>
    </xf>
    <xf numFmtId="4" fontId="1" fillId="0" borderId="1" xfId="0" applyNumberFormat="1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2" fontId="1" fillId="0" borderId="1" xfId="0" applyNumberFormat="1" applyFont="1" applyFill="1" applyBorder="1" applyAlignment="1">
      <alignment horizontal="center" vertical="center" wrapText="1"/>
    </xf>
    <xf numFmtId="4" fontId="11" fillId="2" borderId="1" xfId="0" applyNumberFormat="1" applyFont="1" applyFill="1" applyBorder="1" applyAlignment="1">
      <alignment horizontal="center" vertical="center" wrapText="1"/>
    </xf>
    <xf numFmtId="0" fontId="12" fillId="0" borderId="0" xfId="0" applyFont="1" applyAlignment="1">
      <alignment horizontal="right" vertical="center" wrapText="1"/>
    </xf>
    <xf numFmtId="4" fontId="12" fillId="2" borderId="0" xfId="0" applyNumberFormat="1" applyFont="1" applyFill="1" applyAlignment="1">
      <alignment horizontal="right" vertical="center" wrapText="1"/>
    </xf>
    <xf numFmtId="0" fontId="12" fillId="2" borderId="0" xfId="0" applyFont="1" applyFill="1" applyAlignment="1">
      <alignment horizontal="left" vertical="center"/>
    </xf>
    <xf numFmtId="0" fontId="12" fillId="2" borderId="0" xfId="0" applyFont="1" applyFill="1" applyAlignment="1">
      <alignment horizontal="right" vertical="center" wrapText="1"/>
    </xf>
    <xf numFmtId="0" fontId="12" fillId="0" borderId="0" xfId="0" applyFont="1" applyAlignment="1">
      <alignment vertical="center" wrapText="1"/>
    </xf>
    <xf numFmtId="4" fontId="12" fillId="0" borderId="0" xfId="0" applyNumberFormat="1" applyFont="1" applyAlignment="1">
      <alignment horizontal="center" vertical="center" wrapText="1"/>
    </xf>
    <xf numFmtId="0" fontId="1" fillId="0" borderId="1" xfId="0" applyFont="1" applyFill="1" applyBorder="1" applyAlignment="1">
      <alignment horizontal="left" vertical="top" wrapText="1"/>
    </xf>
    <xf numFmtId="0" fontId="13" fillId="0" borderId="0" xfId="0" applyFont="1" applyAlignment="1">
      <alignment horizontal="center" vertical="top" wrapText="1"/>
    </xf>
    <xf numFmtId="0" fontId="5" fillId="2" borderId="0" xfId="0" applyFont="1" applyFill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right"/>
    </xf>
    <xf numFmtId="0" fontId="14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top" wrapText="1"/>
    </xf>
    <xf numFmtId="0" fontId="13" fillId="0" borderId="0" xfId="0" applyFont="1" applyAlignment="1">
      <alignment horizontal="center" vertical="center" wrapText="1"/>
    </xf>
    <xf numFmtId="0" fontId="12" fillId="3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top" wrapText="1"/>
    </xf>
    <xf numFmtId="0" fontId="12" fillId="0" borderId="0" xfId="0" applyFont="1" applyAlignment="1">
      <alignment horizontal="right" vertical="center"/>
    </xf>
    <xf numFmtId="0" fontId="4" fillId="2" borderId="0" xfId="0" applyFont="1" applyFill="1" applyAlignment="1">
      <alignment horizontal="left" vertical="center" wrapText="1"/>
    </xf>
    <xf numFmtId="0" fontId="4" fillId="2" borderId="0" xfId="0" applyFont="1" applyFill="1" applyAlignment="1">
      <alignment horizontal="left" vertical="center"/>
    </xf>
    <xf numFmtId="0" fontId="10" fillId="2" borderId="0" xfId="0" applyFont="1" applyFill="1" applyAlignment="1">
      <alignment horizontal="left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textRotation="90" wrapText="1"/>
    </xf>
    <xf numFmtId="0" fontId="7" fillId="0" borderId="6" xfId="0" applyFont="1" applyBorder="1" applyAlignment="1">
      <alignment horizontal="center" vertical="center" textRotation="90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</cellXfs>
  <cellStyles count="2">
    <cellStyle name="Excel Built-in Normal" xfId="1" xr:uid="{00000000-0005-0000-0000-000000000000}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155864</xdr:colOff>
      <xdr:row>9</xdr:row>
      <xdr:rowOff>472092</xdr:rowOff>
    </xdr:from>
    <xdr:to>
      <xdr:col>6</xdr:col>
      <xdr:colOff>668046</xdr:colOff>
      <xdr:row>9</xdr:row>
      <xdr:rowOff>698597</xdr:rowOff>
    </xdr:to>
    <xdr:pic>
      <xdr:nvPicPr>
        <xdr:cNvPr id="1029" name="Рисунок 13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4719205" y="4836274"/>
          <a:ext cx="512182" cy="22650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13</xdr:col>
      <xdr:colOff>36369</xdr:colOff>
      <xdr:row>9</xdr:row>
      <xdr:rowOff>226002</xdr:rowOff>
    </xdr:from>
    <xdr:to>
      <xdr:col>13</xdr:col>
      <xdr:colOff>731191</xdr:colOff>
      <xdr:row>9</xdr:row>
      <xdr:rowOff>451995</xdr:rowOff>
    </xdr:to>
    <xdr:pic>
      <xdr:nvPicPr>
        <xdr:cNvPr id="14" name="Рисунок 2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9119755" y="4590184"/>
          <a:ext cx="694822" cy="2259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</xdr:col>
      <xdr:colOff>94795</xdr:colOff>
      <xdr:row>9</xdr:row>
      <xdr:rowOff>789961</xdr:rowOff>
    </xdr:from>
    <xdr:to>
      <xdr:col>11</xdr:col>
      <xdr:colOff>691697</xdr:colOff>
      <xdr:row>9</xdr:row>
      <xdr:rowOff>1054173</xdr:rowOff>
    </xdr:to>
    <xdr:pic>
      <xdr:nvPicPr>
        <xdr:cNvPr id="15" name="Picture 21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07474" y="4826747"/>
          <a:ext cx="596902" cy="2642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12</xdr:col>
      <xdr:colOff>59741</xdr:colOff>
      <xdr:row>9</xdr:row>
      <xdr:rowOff>770473</xdr:rowOff>
    </xdr:from>
    <xdr:to>
      <xdr:col>12</xdr:col>
      <xdr:colOff>637206</xdr:colOff>
      <xdr:row>9</xdr:row>
      <xdr:rowOff>1043215</xdr:rowOff>
    </xdr:to>
    <xdr:pic>
      <xdr:nvPicPr>
        <xdr:cNvPr id="16" name="Picture 19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32152" y="4807259"/>
          <a:ext cx="577465" cy="2727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48673</xdr:colOff>
      <xdr:row>9</xdr:row>
      <xdr:rowOff>793926</xdr:rowOff>
    </xdr:from>
    <xdr:to>
      <xdr:col>10</xdr:col>
      <xdr:colOff>782410</xdr:colOff>
      <xdr:row>9</xdr:row>
      <xdr:rowOff>1148491</xdr:rowOff>
    </xdr:to>
    <xdr:pic>
      <xdr:nvPicPr>
        <xdr:cNvPr id="11" name="Рисунок 10">
          <a:extLst>
            <a:ext uri="{FF2B5EF4-FFF2-40B4-BE49-F238E27FC236}">
              <a16:creationId xmlns:a16="http://schemas.microsoft.com/office/drawing/2014/main" id="{2EE0F46C-2705-4920-AFA0-ECCD86BC6F2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858" r="41543" b="18338"/>
        <a:stretch/>
      </xdr:blipFill>
      <xdr:spPr bwMode="auto">
        <a:xfrm>
          <a:off x="8088227" y="4830712"/>
          <a:ext cx="733737" cy="35456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16"/>
  <sheetViews>
    <sheetView showGridLines="0" tabSelected="1" topLeftCell="C4" zoomScale="140" zoomScaleNormal="140" workbookViewId="0">
      <selection activeCell="G11" sqref="G11"/>
    </sheetView>
  </sheetViews>
  <sheetFormatPr defaultRowHeight="12" x14ac:dyDescent="0.2"/>
  <cols>
    <col min="1" max="1" width="4.6640625" style="8" customWidth="1"/>
    <col min="2" max="2" width="28.5" style="2" customWidth="1"/>
    <col min="3" max="3" width="18" style="2" customWidth="1"/>
    <col min="4" max="4" width="14.1640625" style="8" customWidth="1"/>
    <col min="5" max="5" width="14.1640625" style="1" customWidth="1"/>
    <col min="6" max="7" width="13.83203125" style="1" customWidth="1"/>
    <col min="8" max="8" width="8.83203125" style="1" customWidth="1"/>
    <col min="9" max="9" width="11.33203125" style="1" customWidth="1"/>
    <col min="10" max="10" width="13.1640625" style="1" customWidth="1"/>
    <col min="11" max="11" width="15.33203125" style="1" customWidth="1"/>
    <col min="12" max="12" width="13.33203125" style="1" customWidth="1"/>
    <col min="13" max="13" width="11.5" style="1" customWidth="1"/>
    <col min="14" max="14" width="13.33203125" style="1" customWidth="1"/>
    <col min="15" max="16384" width="9.33203125" style="1"/>
  </cols>
  <sheetData>
    <row r="1" spans="1:16" s="12" customFormat="1" ht="12.75" x14ac:dyDescent="0.2">
      <c r="A1" s="12" t="s">
        <v>24</v>
      </c>
      <c r="P1" s="13"/>
    </row>
    <row r="2" spans="1:16" x14ac:dyDescent="0.2">
      <c r="A2" s="7"/>
      <c r="B2" s="4"/>
      <c r="C2" s="4"/>
      <c r="D2" s="7"/>
      <c r="E2" s="3"/>
      <c r="F2" s="3"/>
      <c r="G2" s="3"/>
      <c r="H2" s="3"/>
      <c r="I2" s="3"/>
      <c r="J2" s="3"/>
      <c r="K2" s="40"/>
      <c r="L2" s="40"/>
      <c r="M2" s="40"/>
      <c r="N2" s="40"/>
      <c r="O2" s="3"/>
    </row>
    <row r="3" spans="1:16" ht="15.75" customHeight="1" x14ac:dyDescent="0.2">
      <c r="A3" s="35"/>
      <c r="B3" s="36" t="s">
        <v>17</v>
      </c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"/>
    </row>
    <row r="4" spans="1:16" ht="14.25" customHeight="1" x14ac:dyDescent="0.2">
      <c r="A4" s="35"/>
      <c r="B4" s="41" t="s">
        <v>0</v>
      </c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3"/>
    </row>
    <row r="5" spans="1:16" ht="17.25" customHeight="1" x14ac:dyDescent="0.2">
      <c r="A5" s="9"/>
      <c r="B5" s="42" t="s">
        <v>1</v>
      </c>
      <c r="C5" s="42"/>
      <c r="D5" s="42"/>
      <c r="E5" s="42"/>
      <c r="F5" s="42"/>
      <c r="G5" s="42"/>
      <c r="H5" s="42"/>
      <c r="I5" s="42"/>
      <c r="J5" s="42"/>
      <c r="K5" s="42"/>
      <c r="L5" s="42"/>
      <c r="M5" s="42"/>
      <c r="N5" s="42"/>
      <c r="O5" s="3"/>
    </row>
    <row r="6" spans="1:16" ht="31.5" customHeight="1" x14ac:dyDescent="0.2">
      <c r="A6" s="14"/>
      <c r="B6" s="44" t="s">
        <v>22</v>
      </c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3"/>
    </row>
    <row r="7" spans="1:16" ht="49.5" customHeight="1" x14ac:dyDescent="0.2">
      <c r="A7" s="9"/>
      <c r="B7" s="43" t="s">
        <v>21</v>
      </c>
      <c r="C7" s="43"/>
      <c r="D7" s="43"/>
      <c r="E7" s="43"/>
      <c r="F7" s="43"/>
      <c r="G7" s="43"/>
      <c r="H7" s="43"/>
      <c r="I7" s="43"/>
      <c r="J7" s="43"/>
      <c r="K7" s="43"/>
      <c r="L7" s="43"/>
      <c r="M7" s="43"/>
      <c r="N7" s="43"/>
      <c r="O7" s="3"/>
    </row>
    <row r="8" spans="1:16" ht="48.75" customHeight="1" x14ac:dyDescent="0.2">
      <c r="A8" s="9"/>
      <c r="B8" s="34" t="s">
        <v>19</v>
      </c>
      <c r="C8" s="34"/>
      <c r="D8" s="34"/>
      <c r="E8" s="34"/>
      <c r="F8" s="34"/>
      <c r="G8" s="34"/>
      <c r="H8" s="34"/>
      <c r="I8" s="34"/>
      <c r="J8" s="34"/>
      <c r="K8" s="34"/>
      <c r="L8" s="34"/>
      <c r="M8" s="34"/>
      <c r="N8" s="34"/>
      <c r="O8" s="3"/>
    </row>
    <row r="9" spans="1:16" ht="50.25" customHeight="1" x14ac:dyDescent="0.2">
      <c r="A9" s="38" t="s">
        <v>2</v>
      </c>
      <c r="B9" s="39" t="s">
        <v>3</v>
      </c>
      <c r="C9" s="52" t="s">
        <v>8</v>
      </c>
      <c r="D9" s="39" t="s">
        <v>6</v>
      </c>
      <c r="E9" s="39"/>
      <c r="F9" s="39"/>
      <c r="G9" s="39"/>
      <c r="H9" s="39" t="s">
        <v>9</v>
      </c>
      <c r="I9" s="50" t="s">
        <v>7</v>
      </c>
      <c r="J9" s="39" t="s">
        <v>10</v>
      </c>
      <c r="K9" s="39" t="s">
        <v>4</v>
      </c>
      <c r="L9" s="39"/>
      <c r="M9" s="39"/>
      <c r="N9" s="37"/>
      <c r="O9" s="3"/>
    </row>
    <row r="10" spans="1:16" ht="93" customHeight="1" x14ac:dyDescent="0.2">
      <c r="A10" s="38"/>
      <c r="B10" s="39"/>
      <c r="C10" s="53"/>
      <c r="D10" s="11" t="s">
        <v>26</v>
      </c>
      <c r="E10" s="11" t="s">
        <v>27</v>
      </c>
      <c r="F10" s="11" t="s">
        <v>28</v>
      </c>
      <c r="G10" s="5"/>
      <c r="H10" s="39"/>
      <c r="I10" s="51"/>
      <c r="J10" s="39"/>
      <c r="K10" s="6" t="s">
        <v>11</v>
      </c>
      <c r="L10" s="6" t="s">
        <v>5</v>
      </c>
      <c r="M10" s="6" t="s">
        <v>12</v>
      </c>
      <c r="N10" s="37"/>
      <c r="O10" s="3"/>
    </row>
    <row r="11" spans="1:16" s="21" customFormat="1" ht="98.25" customHeight="1" x14ac:dyDescent="0.2">
      <c r="A11" s="22">
        <v>1</v>
      </c>
      <c r="B11" s="33" t="s">
        <v>23</v>
      </c>
      <c r="C11" s="17" t="s">
        <v>25</v>
      </c>
      <c r="D11" s="18">
        <v>61200</v>
      </c>
      <c r="E11" s="18">
        <v>55900</v>
      </c>
      <c r="F11" s="18">
        <v>59900</v>
      </c>
      <c r="G11" s="23">
        <f t="shared" ref="G11" si="0">SUM(D11:F11)</f>
        <v>177000</v>
      </c>
      <c r="H11" s="24">
        <v>1</v>
      </c>
      <c r="I11" s="19" t="s">
        <v>20</v>
      </c>
      <c r="J11" s="25">
        <v>3</v>
      </c>
      <c r="K11" s="23">
        <f t="shared" ref="K11" si="1">ROUND(G11/J11,2)</f>
        <v>59000</v>
      </c>
      <c r="L11" s="23">
        <f t="shared" ref="L11" si="2">_xlfn.STDEV.S(D11,E11,F11)</f>
        <v>2762.2454633866269</v>
      </c>
      <c r="M11" s="23">
        <f t="shared" ref="M11" si="3">(L11/K11)*100</f>
        <v>4.6817719718417399</v>
      </c>
      <c r="N11" s="23">
        <f t="shared" ref="N11" si="4">K11*H11</f>
        <v>59000</v>
      </c>
      <c r="O11" s="20"/>
    </row>
    <row r="12" spans="1:16" s="15" customFormat="1" ht="21" customHeight="1" x14ac:dyDescent="0.2">
      <c r="A12" s="54" t="s">
        <v>13</v>
      </c>
      <c r="B12" s="55"/>
      <c r="C12" s="55"/>
      <c r="D12" s="55"/>
      <c r="E12" s="55"/>
      <c r="F12" s="55"/>
      <c r="G12" s="55"/>
      <c r="H12" s="55"/>
      <c r="I12" s="55"/>
      <c r="J12" s="55"/>
      <c r="K12" s="55"/>
      <c r="L12" s="55"/>
      <c r="M12" s="56"/>
      <c r="N12" s="26">
        <f>SUM(N11:N11)</f>
        <v>59000</v>
      </c>
    </row>
    <row r="13" spans="1:16" s="16" customFormat="1" ht="15.75" x14ac:dyDescent="0.25">
      <c r="A13" s="27"/>
      <c r="B13" s="46" t="s">
        <v>14</v>
      </c>
      <c r="C13" s="46"/>
      <c r="D13" s="46"/>
      <c r="E13" s="46"/>
      <c r="F13" s="28">
        <f>N12</f>
        <v>59000</v>
      </c>
      <c r="G13" s="29" t="s">
        <v>29</v>
      </c>
      <c r="H13" s="30"/>
      <c r="I13" s="30"/>
      <c r="J13" s="27"/>
      <c r="K13" s="31"/>
      <c r="L13" s="31"/>
      <c r="M13" s="32"/>
    </row>
    <row r="14" spans="1:16" s="10" customFormat="1" ht="19.5" customHeight="1" x14ac:dyDescent="0.2">
      <c r="A14" s="47" t="s">
        <v>15</v>
      </c>
      <c r="B14" s="48"/>
      <c r="C14" s="48"/>
      <c r="D14" s="48"/>
      <c r="E14" s="48"/>
      <c r="F14" s="48"/>
      <c r="G14" s="48"/>
      <c r="H14" s="48"/>
      <c r="I14" s="48"/>
      <c r="J14" s="48"/>
      <c r="K14" s="48"/>
      <c r="L14" s="48"/>
      <c r="M14" s="48"/>
    </row>
    <row r="15" spans="1:16" s="10" customFormat="1" ht="22.5" customHeight="1" x14ac:dyDescent="0.2">
      <c r="A15" s="49" t="s">
        <v>16</v>
      </c>
      <c r="B15" s="49"/>
      <c r="C15" s="49"/>
      <c r="D15" s="49"/>
      <c r="E15" s="49"/>
      <c r="F15" s="49"/>
      <c r="G15" s="49"/>
      <c r="H15" s="49"/>
      <c r="I15" s="49"/>
      <c r="J15" s="49"/>
      <c r="K15" s="49"/>
      <c r="L15" s="49"/>
      <c r="M15" s="49"/>
    </row>
    <row r="16" spans="1:16" ht="40.5" customHeight="1" x14ac:dyDescent="0.2">
      <c r="A16" s="45" t="s">
        <v>18</v>
      </c>
      <c r="B16" s="45"/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/>
    </row>
  </sheetData>
  <mergeCells count="22">
    <mergeCell ref="A16:N16"/>
    <mergeCell ref="B13:E13"/>
    <mergeCell ref="A14:M14"/>
    <mergeCell ref="A15:M15"/>
    <mergeCell ref="I9:I10"/>
    <mergeCell ref="C9:C10"/>
    <mergeCell ref="J9:J10"/>
    <mergeCell ref="A12:M12"/>
    <mergeCell ref="K2:N2"/>
    <mergeCell ref="B4:N4"/>
    <mergeCell ref="B5:N5"/>
    <mergeCell ref="B7:N7"/>
    <mergeCell ref="B6:N6"/>
    <mergeCell ref="B8:N8"/>
    <mergeCell ref="A3:A4"/>
    <mergeCell ref="B3:N3"/>
    <mergeCell ref="N9:N10"/>
    <mergeCell ref="A9:A10"/>
    <mergeCell ref="H9:H10"/>
    <mergeCell ref="B9:B10"/>
    <mergeCell ref="D9:G9"/>
    <mergeCell ref="K9:M9"/>
  </mergeCells>
  <phoneticPr fontId="3" type="noConversion"/>
  <printOptions horizontalCentered="1"/>
  <pageMargins left="0.23622047244094491" right="0.23622047244094491" top="0.27" bottom="0" header="0.13" footer="0.31496062992125984"/>
  <pageSetup paperSize="9" scale="82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Егерев</dc:creator>
  <cp:lastModifiedBy>user23423</cp:lastModifiedBy>
  <cp:lastPrinted>2026-05-07T09:29:13Z</cp:lastPrinted>
  <dcterms:created xsi:type="dcterms:W3CDTF">2015-10-22T08:12:07Z</dcterms:created>
  <dcterms:modified xsi:type="dcterms:W3CDTF">2026-05-07T09:29:17Z</dcterms:modified>
</cp:coreProperties>
</file>