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P:\Закупки\2026\калий йодид\"/>
    </mc:Choice>
  </mc:AlternateContent>
  <bookViews>
    <workbookView xWindow="0" yWindow="0" windowWidth="28800" windowHeight="12300"/>
  </bookViews>
  <sheets>
    <sheet name="Расч НМЦК - МАКС" sheetId="2" r:id="rId1"/>
  </sheets>
  <definedNames>
    <definedName name="_xlnm._FilterDatabase" localSheetId="0" hidden="1">'Расч НМЦК - МАКС'!$A$4:$N$21</definedName>
    <definedName name="_xlnm.Print_Titles" localSheetId="0">'Расч НМЦК - МАКС'!$6:$8</definedName>
    <definedName name="_xlnm.Print_Area" localSheetId="0">'Расч НМЦК - МАКС'!$A$1:$N$22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N9" i="2" s="1"/>
  <c r="K9" i="2" l="1"/>
  <c r="J9" i="2"/>
  <c r="L9" i="2" l="1"/>
  <c r="M9" i="2" s="1"/>
  <c r="N10" i="2" l="1"/>
</calcChain>
</file>

<file path=xl/sharedStrings.xml><?xml version="1.0" encoding="utf-8"?>
<sst xmlns="http://schemas.openxmlformats.org/spreadsheetml/2006/main" count="25" uniqueCount="25">
  <si>
    <t>РАСЧЕТ И ОБОСНОВАНИЕ НАЧАЛЬНОЙ (МАКСИМАЛЬНОЙ) ЦЕНЫ КОНТРАКТА</t>
  </si>
  <si>
    <t>№ п/п</t>
  </si>
  <si>
    <t>Ед. изм.</t>
  </si>
  <si>
    <t>Кол-во</t>
  </si>
  <si>
    <t>Цена, руб. за единицу (руб.)</t>
  </si>
  <si>
    <t>Количество предложений исполнителей</t>
  </si>
  <si>
    <t>Средн. арифм.</t>
  </si>
  <si>
    <t>Сред.квадр. откл. σ=</t>
  </si>
  <si>
    <t>Коэфф вариации V=</t>
  </si>
  <si>
    <t>Совокупность значений</t>
  </si>
  <si>
    <t>шт.</t>
  </si>
  <si>
    <t>Приложение № 2
к извещению об осуществлении закупки</t>
  </si>
  <si>
    <t>* Расчет начальной (максимальной) цены по позиции производится по формуле:</t>
  </si>
  <si>
    <t xml:space="preserve"> </t>
  </si>
  <si>
    <t>Начальная (максимальная) цена контракта, руб. (средняя)</t>
  </si>
  <si>
    <t>ИТОГО начальная (максимальная) цена контракта</t>
  </si>
  <si>
    <t>Наименование товара (ОКПД2/КТРУ)</t>
  </si>
  <si>
    <t>Начальная (максимальная) цена контракта определена методом сопоставимых рыночных цен (анализа рынка)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утверждёнными Приказом Минэкономразвития России от 02.10.2013 № 567, путем направления Заказчиком запросов о предоставлении ценовой информации пяти исполнителям, обладающим опытом оказания аналогичных услуг. В целях определения однородности совокупности значений полученных цен Заказчиком рассчитан коэффициент вариации по каждому виду услуг, максимальное значение которого менее 33 %. Таким образом, совокупность полученных цен можно считать однородной.</t>
  </si>
  <si>
    <t>Специалит по закупкам сектора бюджетного планирования и государственных закупок                                        _________________________________ Е.Ю. Ибрагимова</t>
  </si>
  <si>
    <t>Минимальная стоимость, руб</t>
  </si>
  <si>
    <t>Закупка по минимальной цене у единственного поставщика (п.4 ч.1 ст.93 44-ФЗ)</t>
  </si>
  <si>
    <t>Калия йодид, БАД</t>
  </si>
  <si>
    <t>ИИ №1
https://apteka-april.ru/product/226699-kaliya_jodid_tabletki_200mkg_100?ysclid=mndaulw97594611318</t>
  </si>
  <si>
    <t>ИИ №3
https://www.wildberries.ru/catalog/412305937/detail.aspx</t>
  </si>
  <si>
    <t>ИИ №2
https://planetazdorovo.ru/sanktpeterburg-i-leningradskaya/catalog/lekarstva-i-bad/vitaminy/yod/jod-tab-200mkg-100-sht-liksivum-42201203/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</si>
</sst>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₽"/>
    <numFmt numFmtId="165" formatCode="0.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Arial Cyr"/>
      <family val="2"/>
      <charset val="204"/>
    </font>
    <font>
      <b/>
      <sz val="12"/>
      <name val="Arial Cyr"/>
      <family val="2"/>
      <charset val="204"/>
    </font>
    <font>
      <sz val="16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rgb="FF334059"/>
      <name val="Roboto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top" wrapText="1"/>
    </xf>
    <xf numFmtId="0" fontId="2" fillId="0" borderId="1" xfId="1" applyFont="1" applyFill="1" applyBorder="1" applyAlignment="1">
      <alignment horizontal="center" vertical="top" wrapText="1"/>
    </xf>
    <xf numFmtId="2" fontId="3" fillId="0" borderId="1" xfId="1" applyNumberFormat="1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2" fontId="3" fillId="2" borderId="1" xfId="1" applyNumberFormat="1" applyFont="1" applyFill="1" applyBorder="1" applyAlignment="1">
      <alignment horizontal="center" vertical="top" wrapText="1"/>
    </xf>
    <xf numFmtId="164" fontId="2" fillId="0" borderId="1" xfId="1" applyNumberFormat="1" applyFont="1" applyFill="1" applyBorder="1" applyAlignment="1">
      <alignment horizontal="center"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2" fontId="2" fillId="0" borderId="0" xfId="1" applyNumberFormat="1" applyFont="1" applyBorder="1" applyAlignment="1">
      <alignment horizontal="right" vertical="center"/>
    </xf>
    <xf numFmtId="2" fontId="5" fillId="0" borderId="0" xfId="1" applyNumberFormat="1" applyFont="1" applyBorder="1" applyAlignment="1">
      <alignment horizontal="right" vertical="center"/>
    </xf>
    <xf numFmtId="0" fontId="2" fillId="0" borderId="6" xfId="1" applyFont="1" applyFill="1" applyBorder="1" applyAlignment="1">
      <alignment horizontal="center" vertical="top" wrapText="1"/>
    </xf>
    <xf numFmtId="2" fontId="2" fillId="0" borderId="6" xfId="1" applyNumberFormat="1" applyFont="1" applyBorder="1" applyAlignment="1">
      <alignment horizontal="right" vertical="top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2" fontId="2" fillId="0" borderId="0" xfId="1" applyNumberFormat="1" applyFont="1" applyFill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top" wrapText="1"/>
    </xf>
    <xf numFmtId="2" fontId="4" fillId="2" borderId="0" xfId="1" applyNumberFormat="1" applyFont="1" applyFill="1" applyBorder="1" applyAlignment="1">
      <alignment horizontal="right" vertical="center"/>
    </xf>
    <xf numFmtId="0" fontId="6" fillId="2" borderId="0" xfId="1" applyFont="1" applyFill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top" wrapText="1"/>
    </xf>
    <xf numFmtId="2" fontId="5" fillId="2" borderId="0" xfId="1" applyNumberFormat="1" applyFont="1" applyFill="1" applyBorder="1" applyAlignment="1">
      <alignment horizontal="right" vertical="center"/>
    </xf>
    <xf numFmtId="2" fontId="3" fillId="2" borderId="0" xfId="1" applyNumberFormat="1" applyFont="1" applyFill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4" fontId="2" fillId="0" borderId="0" xfId="1" applyNumberFormat="1" applyFont="1" applyFill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3" fillId="0" borderId="0" xfId="0" applyFont="1" applyFill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top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top" wrapText="1"/>
    </xf>
    <xf numFmtId="0" fontId="2" fillId="0" borderId="0" xfId="1" applyFont="1" applyBorder="1" applyAlignment="1">
      <alignment horizontal="center" vertical="top" wrapText="1"/>
    </xf>
    <xf numFmtId="2" fontId="2" fillId="0" borderId="0" xfId="1" applyNumberFormat="1" applyFont="1" applyBorder="1" applyAlignment="1">
      <alignment horizontal="right" vertical="top"/>
    </xf>
    <xf numFmtId="0" fontId="8" fillId="0" borderId="0" xfId="0" applyFont="1" applyFill="1" applyBorder="1" applyAlignment="1">
      <alignment horizontal="center" vertical="center"/>
    </xf>
    <xf numFmtId="2" fontId="3" fillId="2" borderId="0" xfId="1" applyNumberFormat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2" fontId="3" fillId="0" borderId="0" xfId="1" applyNumberFormat="1" applyFont="1" applyFill="1" applyBorder="1" applyAlignment="1">
      <alignment horizontal="center" vertical="top" wrapText="1"/>
    </xf>
    <xf numFmtId="164" fontId="2" fillId="0" borderId="0" xfId="1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2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4" xfId="1" applyFont="1" applyFill="1" applyBorder="1" applyAlignment="1">
      <alignment horizontal="center" vertical="top" wrapText="1"/>
    </xf>
    <xf numFmtId="0" fontId="3" fillId="0" borderId="5" xfId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2" fontId="3" fillId="2" borderId="2" xfId="1" applyNumberFormat="1" applyFont="1" applyFill="1" applyBorder="1" applyAlignment="1">
      <alignment horizontal="center" vertical="top" wrapText="1"/>
    </xf>
    <xf numFmtId="2" fontId="3" fillId="2" borderId="3" xfId="1" applyNumberFormat="1" applyFont="1" applyFill="1" applyBorder="1" applyAlignment="1">
      <alignment horizontal="center" vertical="top" wrapText="1"/>
    </xf>
    <xf numFmtId="0" fontId="2" fillId="0" borderId="0" xfId="1" applyFont="1" applyBorder="1" applyAlignment="1">
      <alignment horizontal="center" vertical="center" wrapText="1"/>
    </xf>
    <xf numFmtId="0" fontId="3" fillId="0" borderId="0" xfId="1" applyFont="1" applyFill="1" applyAlignment="1">
      <alignment horizontal="righ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179294</xdr:colOff>
      <xdr:row>13</xdr:row>
      <xdr:rowOff>112059</xdr:rowOff>
    </xdr:from>
    <xdr:to>
      <xdr:col>1</xdr:col>
      <xdr:colOff>3217769</xdr:colOff>
      <xdr:row>18</xdr:row>
      <xdr:rowOff>70597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794" y="5065059"/>
          <a:ext cx="30384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view="pageBreakPreview" topLeftCell="A4" zoomScale="85" zoomScaleNormal="85" zoomScaleSheetLayoutView="85" workbookViewId="0">
      <selection activeCell="F17" sqref="F17"/>
    </sheetView>
  </sheetViews>
  <sheetFormatPr defaultRowHeight="20.25" outlineLevelCol="1"/>
  <cols>
    <col min="1" max="1" width="8.5703125" style="1" customWidth="1"/>
    <col min="2" max="2" width="58" style="1" customWidth="1"/>
    <col min="3" max="3" width="9" style="1" customWidth="1"/>
    <col min="4" max="4" width="7.28515625" style="20" customWidth="1"/>
    <col min="5" max="5" width="19.42578125" style="1" customWidth="1" outlineLevel="1"/>
    <col min="6" max="6" width="12.140625" style="1" bestFit="1" customWidth="1" outlineLevel="1"/>
    <col min="7" max="7" width="19.7109375" style="1" customWidth="1" outlineLevel="1"/>
    <col min="8" max="9" width="15.42578125" style="1" customWidth="1" outlineLevel="1"/>
    <col min="10" max="10" width="18.85546875" style="23" customWidth="1" outlineLevel="1"/>
    <col min="11" max="11" width="14.140625" style="1" customWidth="1" outlineLevel="1"/>
    <col min="12" max="12" width="15" style="1" customWidth="1" outlineLevel="1"/>
    <col min="13" max="13" width="18.7109375" style="1" customWidth="1" outlineLevel="1"/>
    <col min="14" max="14" width="16.42578125" style="1" customWidth="1"/>
    <col min="15" max="15" width="11.5703125" style="1" bestFit="1" customWidth="1"/>
    <col min="16" max="16" width="17.5703125" style="1" customWidth="1"/>
    <col min="17" max="17" width="13.85546875" style="1" customWidth="1"/>
    <col min="18" max="16384" width="9.140625" style="1"/>
  </cols>
  <sheetData>
    <row r="1" spans="1:15" ht="46.5" customHeight="1">
      <c r="L1" s="62" t="s">
        <v>11</v>
      </c>
      <c r="M1" s="62"/>
      <c r="N1" s="62"/>
    </row>
    <row r="4" spans="1:15" ht="15.75">
      <c r="A4" s="51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spans="1:15" ht="80.25" customHeight="1">
      <c r="A5" s="52" t="s">
        <v>17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</row>
    <row r="6" spans="1:15" ht="49.5" customHeight="1">
      <c r="A6" s="53" t="s">
        <v>1</v>
      </c>
      <c r="B6" s="53" t="s">
        <v>16</v>
      </c>
      <c r="C6" s="55" t="s">
        <v>2</v>
      </c>
      <c r="D6" s="57" t="s">
        <v>3</v>
      </c>
      <c r="E6" s="58" t="s">
        <v>4</v>
      </c>
      <c r="F6" s="58"/>
      <c r="G6" s="58"/>
      <c r="H6" s="53" t="s">
        <v>5</v>
      </c>
      <c r="I6" s="53" t="s">
        <v>19</v>
      </c>
      <c r="J6" s="59" t="s">
        <v>6</v>
      </c>
      <c r="K6" s="53" t="s">
        <v>7</v>
      </c>
      <c r="L6" s="53" t="s">
        <v>8</v>
      </c>
      <c r="M6" s="53" t="s">
        <v>9</v>
      </c>
      <c r="N6" s="58" t="s">
        <v>14</v>
      </c>
    </row>
    <row r="7" spans="1:15" ht="78" customHeight="1">
      <c r="A7" s="54"/>
      <c r="B7" s="54"/>
      <c r="C7" s="56"/>
      <c r="D7" s="57"/>
      <c r="E7" s="49" t="s">
        <v>22</v>
      </c>
      <c r="F7" s="49" t="s">
        <v>24</v>
      </c>
      <c r="G7" s="49" t="s">
        <v>23</v>
      </c>
      <c r="H7" s="54"/>
      <c r="I7" s="54"/>
      <c r="J7" s="60"/>
      <c r="K7" s="54"/>
      <c r="L7" s="54"/>
      <c r="M7" s="54"/>
      <c r="N7" s="58"/>
    </row>
    <row r="8" spans="1:15" ht="15.75">
      <c r="A8" s="3">
        <v>1</v>
      </c>
      <c r="B8" s="3">
        <v>2</v>
      </c>
      <c r="C8" s="13">
        <v>3</v>
      </c>
      <c r="D8" s="18">
        <v>4</v>
      </c>
      <c r="E8" s="3">
        <v>5</v>
      </c>
      <c r="F8" s="3">
        <v>6</v>
      </c>
      <c r="G8" s="3">
        <v>7</v>
      </c>
      <c r="H8" s="21">
        <v>8</v>
      </c>
      <c r="I8" s="21"/>
      <c r="J8" s="3">
        <v>9</v>
      </c>
      <c r="K8" s="3">
        <v>10</v>
      </c>
      <c r="L8" s="3">
        <v>11</v>
      </c>
      <c r="M8" s="3">
        <v>12</v>
      </c>
      <c r="N8" s="31">
        <v>13</v>
      </c>
    </row>
    <row r="9" spans="1:15" ht="22.5" customHeight="1">
      <c r="A9" s="31">
        <v>1</v>
      </c>
      <c r="B9" s="46" t="s">
        <v>21</v>
      </c>
      <c r="C9" s="24" t="s">
        <v>10</v>
      </c>
      <c r="D9" s="34">
        <v>11</v>
      </c>
      <c r="E9" s="47">
        <v>201</v>
      </c>
      <c r="F9" s="47">
        <v>205</v>
      </c>
      <c r="G9" s="47">
        <v>251</v>
      </c>
      <c r="H9" s="15">
        <v>3</v>
      </c>
      <c r="I9" s="26">
        <f>MIN(E9:G9)</f>
        <v>201</v>
      </c>
      <c r="J9" s="26">
        <f>ROUND(AVERAGE(E9:G9),2)</f>
        <v>219</v>
      </c>
      <c r="K9" s="28">
        <f>STDEV(E9,F9,G9)</f>
        <v>27.784887978899608</v>
      </c>
      <c r="L9" s="25">
        <f t="shared" ref="L9" si="0">K9/J9*100</f>
        <v>12.687163460684753</v>
      </c>
      <c r="M9" s="15" t="str">
        <f t="shared" ref="M9" si="1">IF(L9&lt;33,"ОДНОРОДНЫЕ","НЕОДНОРОДНЫЕ")</f>
        <v>ОДНОРОДНЫЕ</v>
      </c>
      <c r="N9" s="26">
        <f>I9*D9</f>
        <v>2211</v>
      </c>
      <c r="O9" s="48"/>
    </row>
    <row r="10" spans="1:15" s="8" customFormat="1" ht="15.75">
      <c r="A10" s="3"/>
      <c r="B10" s="5" t="s">
        <v>15</v>
      </c>
      <c r="C10" s="14"/>
      <c r="D10" s="34"/>
      <c r="E10" s="6"/>
      <c r="F10" s="6"/>
      <c r="G10" s="6"/>
      <c r="H10" s="2"/>
      <c r="I10" s="36"/>
      <c r="J10" s="6"/>
      <c r="K10" s="4"/>
      <c r="L10" s="4"/>
      <c r="M10" s="4"/>
      <c r="N10" s="7">
        <f>SUM(N9:N9)</f>
        <v>2211</v>
      </c>
      <c r="O10" s="48"/>
    </row>
    <row r="11" spans="1:15" s="37" customFormat="1" ht="15.75">
      <c r="A11" s="38"/>
      <c r="B11" s="39"/>
      <c r="C11" s="40"/>
      <c r="D11" s="41"/>
      <c r="E11" s="42"/>
      <c r="F11" s="42"/>
      <c r="G11" s="42"/>
      <c r="H11" s="43"/>
      <c r="I11" s="43"/>
      <c r="J11" s="42"/>
      <c r="K11" s="44"/>
      <c r="L11" s="44"/>
      <c r="M11" s="44"/>
      <c r="N11" s="45"/>
      <c r="O11" s="27"/>
    </row>
    <row r="12" spans="1:15" s="8" customFormat="1" ht="12" customHeight="1">
      <c r="A12" s="9"/>
      <c r="B12" s="61" t="s">
        <v>20</v>
      </c>
      <c r="C12" s="61"/>
      <c r="D12" s="61"/>
      <c r="E12" s="61"/>
      <c r="F12" s="61"/>
      <c r="G12" s="61"/>
      <c r="H12" s="12"/>
      <c r="I12" s="12"/>
      <c r="J12" s="22"/>
      <c r="K12" s="12"/>
      <c r="L12" s="12"/>
      <c r="M12" s="12"/>
      <c r="N12" s="11"/>
      <c r="O12" s="17"/>
    </row>
    <row r="13" spans="1:15" s="32" customFormat="1" ht="12" customHeight="1">
      <c r="A13" s="9"/>
      <c r="B13" s="10"/>
      <c r="C13" s="11"/>
      <c r="D13" s="19"/>
      <c r="E13" s="12"/>
      <c r="F13" s="12"/>
      <c r="G13" s="12"/>
      <c r="H13" s="12"/>
      <c r="I13" s="12"/>
      <c r="J13" s="22"/>
      <c r="K13" s="12"/>
      <c r="L13" s="12"/>
      <c r="M13" s="12"/>
      <c r="N13" s="11"/>
      <c r="O13" s="17"/>
    </row>
    <row r="14" spans="1:15" s="32" customFormat="1" ht="12" customHeight="1">
      <c r="A14" s="9"/>
      <c r="B14" s="63" t="s">
        <v>12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11"/>
      <c r="O14" s="17"/>
    </row>
    <row r="15" spans="1:15" s="32" customFormat="1" ht="12" customHeight="1">
      <c r="A15" s="9"/>
      <c r="B15" s="64" t="s">
        <v>13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11"/>
      <c r="O15" s="17"/>
    </row>
    <row r="16" spans="1:15" s="32" customFormat="1" ht="12" customHeight="1">
      <c r="A16" s="9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1"/>
      <c r="O16" s="17"/>
    </row>
    <row r="17" spans="1:15" s="32" customFormat="1" ht="12" customHeight="1">
      <c r="A17" s="9"/>
      <c r="B17" s="33"/>
      <c r="C17" s="33"/>
      <c r="D17" s="33"/>
      <c r="E17" s="33"/>
      <c r="F17" s="33"/>
      <c r="G17" s="33"/>
      <c r="H17" s="33"/>
      <c r="I17" s="35"/>
      <c r="J17" s="33"/>
      <c r="K17" s="33"/>
      <c r="L17" s="33"/>
      <c r="M17" s="33"/>
      <c r="N17" s="11"/>
      <c r="O17" s="17"/>
    </row>
    <row r="18" spans="1:15" s="32" customFormat="1" ht="12" customHeight="1">
      <c r="A18" s="9"/>
      <c r="B18" s="33"/>
      <c r="C18" s="33"/>
      <c r="D18" s="33"/>
      <c r="E18" s="33"/>
      <c r="F18" s="33"/>
      <c r="G18" s="33"/>
      <c r="H18" s="33"/>
      <c r="I18" s="35"/>
      <c r="J18" s="33"/>
      <c r="K18" s="33"/>
      <c r="L18" s="33"/>
      <c r="M18" s="33"/>
      <c r="N18" s="11"/>
      <c r="O18" s="17"/>
    </row>
    <row r="19" spans="1:15" s="32" customFormat="1" ht="12" customHeight="1">
      <c r="A19" s="9"/>
      <c r="B19" s="10"/>
      <c r="C19" s="11"/>
      <c r="D19" s="19"/>
      <c r="E19" s="12"/>
      <c r="F19" s="12"/>
      <c r="G19" s="12"/>
      <c r="H19" s="12"/>
      <c r="I19" s="12"/>
      <c r="J19" s="22"/>
      <c r="K19" s="12"/>
      <c r="L19" s="12"/>
      <c r="M19" s="12"/>
      <c r="N19" s="11"/>
      <c r="O19" s="17"/>
    </row>
    <row r="20" spans="1:15" s="32" customFormat="1" ht="15.75">
      <c r="A20" s="50" t="s">
        <v>18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12"/>
      <c r="M20" s="12"/>
      <c r="N20" s="11"/>
      <c r="O20" s="17"/>
    </row>
    <row r="21" spans="1:15" s="16" customFormat="1" ht="49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12"/>
      <c r="L21" s="12"/>
      <c r="M21" s="12"/>
      <c r="N21" s="12"/>
    </row>
    <row r="22" spans="1:15" s="29" customFormat="1" ht="42.75" customHeight="1">
      <c r="L22" s="30"/>
    </row>
  </sheetData>
  <autoFilter ref="A4:N2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0">
    <mergeCell ref="L1:N1"/>
    <mergeCell ref="B14:M14"/>
    <mergeCell ref="B15:M15"/>
    <mergeCell ref="B16:M16"/>
    <mergeCell ref="N6:N7"/>
    <mergeCell ref="I6:I7"/>
    <mergeCell ref="A20:K20"/>
    <mergeCell ref="A4:N4"/>
    <mergeCell ref="A5:N5"/>
    <mergeCell ref="A6:A7"/>
    <mergeCell ref="B6:B7"/>
    <mergeCell ref="C6:C7"/>
    <mergeCell ref="D6:D7"/>
    <mergeCell ref="E6:G6"/>
    <mergeCell ref="H6:H7"/>
    <mergeCell ref="J6:J7"/>
    <mergeCell ref="K6:K7"/>
    <mergeCell ref="L6:L7"/>
    <mergeCell ref="M6:M7"/>
    <mergeCell ref="B12:G12"/>
  </mergeCells>
  <conditionalFormatting sqref="M9">
    <cfRule type="containsText" dxfId="5" priority="160" operator="containsText" text="НЕ">
      <formula>NOT(ISERROR(SEARCH("НЕ",M9)))</formula>
    </cfRule>
    <cfRule type="containsText" dxfId="4" priority="161" operator="containsText" text="ОДНОРОДНЫЕ">
      <formula>NOT(ISERROR(SEARCH("ОДНОРОДНЫЕ",M9)))</formula>
    </cfRule>
    <cfRule type="containsText" dxfId="3" priority="162" operator="containsText" text="НЕОДНОРОДНЫЕ">
      <formula>NOT(ISERROR(SEARCH("НЕОДНОРОДНЫЕ",M9)))</formula>
    </cfRule>
  </conditionalFormatting>
  <conditionalFormatting sqref="M9">
    <cfRule type="containsText" dxfId="2" priority="157" operator="containsText" text="НЕОДНОРОДНЫЕ">
      <formula>NOT(ISERROR(SEARCH("НЕОДНОРОДНЫЕ",M9)))</formula>
    </cfRule>
    <cfRule type="containsText" dxfId="1" priority="158" operator="containsText" text="ОДНОРОДНЫЕ">
      <formula>NOT(ISERROR(SEARCH("ОДНОРОДНЫЕ",M9)))</formula>
    </cfRule>
    <cfRule type="containsText" dxfId="0" priority="159" operator="containsText" text="НЕОДНОРОДНЫЕ">
      <formula>NOT(ISERROR(SEARCH("НЕОДНОРОДНЫЕ",M9)))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Расч НМЦК - МАКС</vt:lpstr>
      <vt:lpstr>'Расч НМЦК - МАКС'!Заголовки_для_печати</vt:lpstr>
      <vt:lpstr>'Расч НМЦК - МАКС'!Область_печати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Гарнов Андрей Николаевич</dc:creator>
  <cp:lastModifiedBy>Ибрагимова Елена Юрьевна</cp:lastModifiedBy>
  <cp:lastPrinted>2024-09-04T07:51:04Z</cp:lastPrinted>
  <dcterms:created xsi:type="dcterms:W3CDTF">2020-03-10T11:01:13Z</dcterms:created>
  <dcterms:modified xsi:type="dcterms:W3CDTF">2026-03-30T14:47:05Z</dcterms:modified>
</cp:coreProperties>
</file>