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15_Контрактная служба\ZUK\Закупки\Закупки 2026 год\01 ПРЯМЫЕ ДОГОВОРЫ 2026 год\ЭЛЕКТРОННЫЙ МАГАЗИН 2026 год\Абезгильдина\173 2026 Пропранолол\"/>
    </mc:Choice>
  </mc:AlternateContent>
  <bookViews>
    <workbookView xWindow="0" yWindow="0" windowWidth="16380" windowHeight="8190" tabRatio="500"/>
  </bookViews>
  <sheets>
    <sheet name="Лист1" sheetId="1" r:id="rId1"/>
  </sheets>
  <definedNames>
    <definedName name="_GoBack" localSheetId="0">Лист1!#REF!</definedName>
    <definedName name="_xlnm.Print_Area" localSheetId="0">Лист1!$A$1:$N$11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4" i="1" l="1"/>
  <c r="M4" i="1" s="1"/>
  <c r="N4" i="1" s="1"/>
  <c r="N5" i="1" s="1"/>
  <c r="H4" i="1"/>
  <c r="K4" i="1" s="1"/>
  <c r="I4" i="1" l="1"/>
  <c r="J4" i="1" s="1"/>
</calcChain>
</file>

<file path=xl/sharedStrings.xml><?xml version="1.0" encoding="utf-8"?>
<sst xmlns="http://schemas.openxmlformats.org/spreadsheetml/2006/main" count="25" uniqueCount="25">
  <si>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</si>
  <si>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№ п/п</t>
  </si>
  <si>
    <t>Международное непатентованное или химическое или группировочное наименование</t>
  </si>
  <si>
    <t>Ед. изм.</t>
  </si>
  <si>
    <t xml:space="preserve">Кол-во </t>
  </si>
  <si>
    <t>Источники информации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</si>
  <si>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</si>
  <si>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                (анализа рынка)*</t>
  </si>
  <si>
    <t xml:space="preserve">Средняя арифметическая цена за единицу &lt;ц&gt; </t>
  </si>
  <si>
    <t>Среднее квадратичное отклонение</t>
  </si>
  <si>
    <r>
      <rPr>
        <b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/>
        <sz val="9"/>
        <color rgb="FF000000"/>
        <rFont val="Times New Roman"/>
        <family val="1"/>
        <charset val="204"/>
      </rPr>
      <t>(не должен превышать 33%)</t>
    </r>
  </si>
  <si>
    <r>
      <rPr>
        <b/>
        <sz val="9"/>
        <color rgb="FF000000"/>
        <rFont val="Times New Roman"/>
        <family val="1"/>
        <charset val="204"/>
      </rPr>
      <t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</si>
  <si>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минимальная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</si>
  <si>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</si>
  <si>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</si>
  <si>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уп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</si>
  <si>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</si>
  <si>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Расчёт Н(М)ЦК  проверил:</t>
  </si>
  <si>
    <t>Заказчик:</t>
  </si>
  <si>
    <t xml:space="preserve">Пропранолол </t>
  </si>
  <si>
    <t>Фирма 1 (вход. № 400 от 15.05.26г.)</t>
  </si>
  <si>
    <t>Фирма 2 (вход. № 401 от 15.05.26г.)</t>
  </si>
  <si>
    <t>Фирма 3 (вход. № 402 от 15.05.26г.)</t>
  </si>
  <si>
    <t>В результате проведённого расчёта Н(М)ЦК контракта составила: 2 728 рублей 80 копеек</t>
  </si>
  <si>
    <t>Две тысячи семьсот двадцать восемь рублей 80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</si>
</sst>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2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</xf>
    <xf numFmtId="2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/>
    <xf numFmtId="0" fontId="1" fillId="0" borderId="0" xfId="0" applyFont="1" applyAlignment="1" applyProtection="1"/>
    <xf numFmtId="3" fontId="1" fillId="0" borderId="0" xfId="0" applyNumberFormat="1" applyFont="1" applyAlignment="1" applyProtection="1">
      <alignment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4" fontId="9" fillId="2" borderId="3" xfId="0" applyNumberFormat="1" applyFont="1" applyFill="1" applyBorder="1" applyAlignment="1" applyProtection="1">
      <alignment horizontal="center" vertical="center" wrapText="1"/>
    </xf>
    <xf numFmtId="164" fontId="7" fillId="0" borderId="5" xfId="0" applyNumberFormat="1" applyFont="1" applyBorder="1" applyAlignment="1" applyProtection="1">
      <alignment horizontal="center" vertical="center" wrapText="1"/>
    </xf>
    <xf numFmtId="164" fontId="10" fillId="2" borderId="3" xfId="0" applyNumberFormat="1" applyFont="1" applyFill="1" applyBorder="1" applyAlignment="1" applyProtection="1">
      <alignment horizontal="center" vertical="center" wrapText="1"/>
    </xf>
    <xf numFmtId="164" fontId="7" fillId="2" borderId="3" xfId="0" applyNumberFormat="1" applyFont="1" applyFill="1" applyBorder="1" applyAlignment="1" applyProtection="1">
      <alignment horizontal="center" vertical="center"/>
    </xf>
    <xf numFmtId="4" fontId="7" fillId="0" borderId="3" xfId="0" applyNumberFormat="1" applyFont="1" applyBorder="1" applyAlignment="1" applyProtection="1">
      <alignment horizontal="center" vertical="center"/>
    </xf>
    <xf numFmtId="164" fontId="11" fillId="2" borderId="3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center"/>
    </xf>
    <xf numFmtId="4" fontId="7" fillId="0" borderId="0" xfId="0" applyNumberFormat="1" applyFont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247680</xdr:colOff>
      <xdr:row>2</xdr:row>
      <xdr:rowOff>1571760</xdr:rowOff>
    </xdr:from>
    <xdr:to>
      <xdr:col>10</xdr:col>
      <xdr:colOff>1207080</xdr:colOff>
      <xdr:row>2</xdr:row>
      <xdr:rowOff>1920240</xdr:rowOff>
    </xdr:to>
    <xdr:pic>
      <xdr:nvPicPr>
        <xdr:cNvPr id="2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978560" y="2752920"/>
          <a:ext cx="95940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3" name="Picture 6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997640" y="258120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20520</xdr:colOff>
      <xdr:row>2</xdr:row>
      <xdr:rowOff>819360</xdr:rowOff>
    </xdr:from>
    <xdr:to>
      <xdr:col>9</xdr:col>
      <xdr:colOff>813960</xdr:colOff>
      <xdr:row>2</xdr:row>
      <xdr:rowOff>1167840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3"/>
        <a:stretch/>
      </xdr:blipFill>
      <xdr:spPr>
        <a:xfrm>
          <a:off x="9704160" y="2000520"/>
          <a:ext cx="793440" cy="348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14760</xdr:colOff>
      <xdr:row>2</xdr:row>
      <xdr:rowOff>600480</xdr:rowOff>
    </xdr:from>
    <xdr:to>
      <xdr:col>8</xdr:col>
      <xdr:colOff>867960</xdr:colOff>
      <xdr:row>2</xdr:row>
      <xdr:rowOff>1034640</xdr:rowOff>
    </xdr:to>
    <xdr:pic>
      <xdr:nvPicPr>
        <xdr:cNvPr id="5" name="Picture 2"/>
        <xdr:cNvPicPr/>
      </xdr:nvPicPr>
      <xdr:blipFill>
        <a:blip xmlns:r="http://schemas.openxmlformats.org/officeDocument/2006/relationships" r:embed="rId4"/>
        <a:stretch/>
      </xdr:blipFill>
      <xdr:spPr>
        <a:xfrm>
          <a:off x="8711640" y="1781640"/>
          <a:ext cx="853200" cy="434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10</xdr:col>
      <xdr:colOff>266760</xdr:colOff>
      <xdr:row>2</xdr:row>
      <xdr:rowOff>1400040</xdr:rowOff>
    </xdr:from>
    <xdr:to>
      <xdr:col>10</xdr:col>
      <xdr:colOff>415080</xdr:colOff>
      <xdr:row>2</xdr:row>
      <xdr:rowOff>1624680</xdr:rowOff>
    </xdr:to>
    <xdr:pic>
      <xdr:nvPicPr>
        <xdr:cNvPr id="6" name="Picture 6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997640" y="2581200"/>
          <a:ext cx="148320" cy="224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zoomScaleNormal="100" workbookViewId="0">
      <selection activeCell="A7" sqref="A7:N7"/>
    </sheetView>
  </sheetViews>
  <sheetFormatPr defaultColWidth="8.7109375" defaultRowHeight="15" x14ac:dyDescent="0.25"/>
  <cols>
    <col min="1" max="1" width="5.140625" style="12" customWidth="1"/>
    <col min="2" max="2" width="46.42578125" style="13" customWidth="1"/>
    <col min="3" max="3" width="9.140625" style="13" customWidth="1"/>
    <col min="4" max="4" width="9.140625" style="14" customWidth="1"/>
    <col min="5" max="5" width="12.140625" style="13" customWidth="1"/>
    <col min="6" max="6" width="12.28515625" style="13" customWidth="1"/>
    <col min="7" max="7" width="12.7109375" style="13" customWidth="1"/>
    <col min="8" max="8" width="16.42578125" style="12" customWidth="1"/>
    <col min="9" max="9" width="14" style="12" customWidth="1"/>
    <col min="10" max="10" width="14.85546875" style="12" customWidth="1"/>
    <col min="11" max="11" width="22.28515625" style="12" customWidth="1"/>
    <col min="12" max="12" width="15.140625" style="12" customWidth="1"/>
    <col min="13" max="13" width="16" style="12" customWidth="1"/>
    <col min="14" max="14" width="13.7109375" style="12" customWidth="1"/>
    <col min="15" max="15" width="13.5703125" style="12" customWidth="1"/>
  </cols>
  <sheetData>
    <row r="1" spans="1:14" ht="57.7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35.25" customHeight="1" x14ac:dyDescent="0.25">
      <c r="A2" s="10" t="s">
        <v>1</v>
      </c>
      <c r="B2" s="10" t="s">
        <v>2</v>
      </c>
      <c r="C2" s="10" t="s">
        <v>3</v>
      </c>
      <c r="D2" s="9" t="s">
        <v>4</v>
      </c>
      <c r="E2" s="8" t="s">
        <v>5</v>
      </c>
      <c r="F2" s="8"/>
      <c r="G2" s="8"/>
      <c r="H2" s="7" t="s">
        <v>6</v>
      </c>
      <c r="I2" s="7"/>
      <c r="J2" s="7"/>
      <c r="K2" s="8" t="s">
        <v>7</v>
      </c>
      <c r="L2" s="8"/>
      <c r="M2" s="8"/>
      <c r="N2" s="8"/>
    </row>
    <row r="3" spans="1:14" ht="156.75" customHeight="1" x14ac:dyDescent="0.25">
      <c r="A3" s="10"/>
      <c r="B3" s="10"/>
      <c r="C3" s="10"/>
      <c r="D3" s="9"/>
      <c r="E3" s="15" t="s">
        <v>20</v>
      </c>
      <c r="F3" s="15" t="s">
        <v>21</v>
      </c>
      <c r="G3" s="15" t="s">
        <v>22</v>
      </c>
      <c r="H3" s="16" t="s">
        <v>8</v>
      </c>
      <c r="I3" s="17" t="s">
        <v>9</v>
      </c>
      <c r="J3" s="17" t="s">
        <v>10</v>
      </c>
      <c r="K3" s="17" t="s">
        <v>11</v>
      </c>
      <c r="L3" s="18" t="s">
        <v>12</v>
      </c>
      <c r="M3" s="18" t="s">
        <v>13</v>
      </c>
      <c r="N3" s="18" t="s">
        <v>14</v>
      </c>
    </row>
    <row r="4" spans="1:14" s="28" customFormat="1" ht="36.75" customHeight="1" x14ac:dyDescent="0.25">
      <c r="A4" s="19">
        <v>1</v>
      </c>
      <c r="B4" s="20" t="s">
        <v>19</v>
      </c>
      <c r="C4" s="21" t="s">
        <v>15</v>
      </c>
      <c r="D4" s="22">
        <v>40</v>
      </c>
      <c r="E4" s="23">
        <v>68.22</v>
      </c>
      <c r="F4" s="23">
        <v>68.52</v>
      </c>
      <c r="G4" s="23">
        <v>71.72</v>
      </c>
      <c r="H4" s="24">
        <f>AVERAGEA(E4:G4)</f>
        <v>69.486666666666665</v>
      </c>
      <c r="I4" s="25">
        <f>SQRT(((SUM((POWER(G4-H4,2)),(POWER(F4-H4,2)),(POWER(E4-H4,2)))/(COLUMNS(E4:G4)-1))))</f>
        <v>1.9399312702601956</v>
      </c>
      <c r="J4" s="26">
        <f>ROUND(I4/H4*100,2)</f>
        <v>2.79</v>
      </c>
      <c r="K4" s="27">
        <f>D4*H4</f>
        <v>2779.4666666666667</v>
      </c>
      <c r="L4" s="27">
        <f>E4</f>
        <v>68.22</v>
      </c>
      <c r="M4" s="27">
        <f>L4</f>
        <v>68.22</v>
      </c>
      <c r="N4" s="27">
        <f>M4*D4</f>
        <v>2728.8</v>
      </c>
    </row>
    <row r="5" spans="1:14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27">
        <f>SUM(N4)</f>
        <v>2728.8</v>
      </c>
    </row>
    <row r="6" spans="1:14" ht="15.75" x14ac:dyDescent="0.25">
      <c r="A6" s="5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5.75" x14ac:dyDescent="0.25">
      <c r="A7" s="4" t="s">
        <v>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5">
      <c r="C8" s="29"/>
      <c r="D8" s="3"/>
      <c r="E8" s="3"/>
      <c r="F8" s="30"/>
      <c r="G8" s="29"/>
      <c r="H8" s="29"/>
      <c r="I8" s="29"/>
      <c r="J8" s="29"/>
      <c r="K8" s="29"/>
      <c r="L8" s="29"/>
      <c r="M8" s="29"/>
      <c r="N8" s="31"/>
    </row>
    <row r="9" spans="1:14" ht="198" customHeight="1" x14ac:dyDescent="0.25">
      <c r="A9" s="2" t="s">
        <v>16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15.75" x14ac:dyDescent="0.25">
      <c r="A10" s="1" t="s">
        <v>17</v>
      </c>
      <c r="B10" s="1"/>
    </row>
    <row r="11" spans="1:14" ht="15.75" x14ac:dyDescent="0.25">
      <c r="A11" s="1" t="s">
        <v>18</v>
      </c>
      <c r="B11" s="1"/>
    </row>
  </sheetData>
  <mergeCells count="15">
    <mergeCell ref="A10:B10"/>
    <mergeCell ref="A11:B11"/>
    <mergeCell ref="A5:M5"/>
    <mergeCell ref="A6:N6"/>
    <mergeCell ref="A7:N7"/>
    <mergeCell ref="D8:E8"/>
    <mergeCell ref="A9:N9"/>
    <mergeCell ref="A1:N1"/>
    <mergeCell ref="A2:A3"/>
    <mergeCell ref="B2:B3"/>
    <mergeCell ref="C2:C3"/>
    <mergeCell ref="D2:D3"/>
    <mergeCell ref="E2:G2"/>
    <mergeCell ref="H2:J2"/>
    <mergeCell ref="K2:N2"/>
  </mergeCells>
  <pageMargins left="0.196527777777778" right="0.196527777777778" top="0.74791666666666701" bottom="0.74791666666666701" header="0.511811023622047" footer="0.511811023622047"/>
  <pageSetup paperSize="9" scale="58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Дмитриенко Екатерина Сергеевна</cp:lastModifiedBy>
  <cp:revision>19</cp:revision>
  <cp:lastPrinted>2026-05-05T12:10:42Z</cp:lastPrinted>
  <dcterms:created xsi:type="dcterms:W3CDTF">2006-09-28T05:33:49Z</dcterms:created>
  <dcterms:modified xsi:type="dcterms:W3CDTF">2026-05-15T11:08:54Z</dcterms:modified>
  <dc:language>ru-RU</dc:language>
</cp:coreProperties>
</file>