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730" windowHeight="11760"/>
  </bookViews>
  <sheets>
    <sheet name="рнмц" sheetId="9" r:id="rId1"/>
    <sheet name="скрин реестр" sheetId="10" r:id="rId2"/>
  </sheets>
  <definedNames>
    <definedName name="_xlnm._FilterDatabase" localSheetId="0" hidden="1">рнмц!$E$3:$E$60</definedName>
  </definedNames>
  <calcPr calcId="145621"/>
</workbook>
</file>

<file path=xl/calcChain.xml><?xml version="1.0" encoding="utf-8"?>
<calcChain xmlns="http://schemas.openxmlformats.org/spreadsheetml/2006/main">
  <c r="Q13" i="9" l="1"/>
  <c r="M13" i="9"/>
  <c r="L13" i="9"/>
  <c r="M12" i="9"/>
  <c r="N12" i="9" s="1"/>
  <c r="N13" i="9" l="1"/>
  <c r="Q14" i="9"/>
  <c r="B12" i="9" l="1"/>
  <c r="C12" i="9" s="1"/>
  <c r="D12" i="9" s="1"/>
  <c r="E12" i="9" s="1"/>
  <c r="F12" i="9" s="1"/>
  <c r="J12" i="9" s="1"/>
  <c r="L15" i="9" l="1"/>
</calcChain>
</file>

<file path=xl/sharedStrings.xml><?xml version="1.0" encoding="utf-8"?>
<sst xmlns="http://schemas.openxmlformats.org/spreadsheetml/2006/main" count="45" uniqueCount="45">
  <si>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</si>
  <si>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</si>
  <si>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</si>
  <si>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</si>
  <si>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</si>
  <si>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</si>
  <si>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</si>
  <si>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</si>
  <si>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</si>
  <si>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</si>
  <si>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</si>
  <si>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</si>
  <si>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</si>
  <si>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t>Расчет НМЦК*</t>
  </si>
  <si>
    <t>Заказчик  : Санкт-петербургское государственное бюджетное учреждение здравоохранения «Психиатрическая больница №1 им П.П. Кащенко»</t>
  </si>
  <si>
    <t>штука</t>
  </si>
  <si>
    <t>1. Начальная (максимальная) цена контракта определена в соответствии с требованиями статей 19 и 22 Закона на основании Приказа Минздрава России от 15.05.2020 N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 посредством применения метода сопоставимых рыночных цен (анализа рынка).</t>
  </si>
  <si>
    <t>2. Нормирование: Распоряжение Комитета по здравоохранению Санкт-Петербурга от 03.08.2023 N 389-р  «Об утверждении требований к закупаемым Комитетом по здравоохранению и подведомственными ему казенными и бюджетными учреждениями отдельным видам товаров, работ, услуг (в том числе предельных цен товаров, работ, услуг)»: в распоряжении отсутствует товар, соответствующий объекту закупки.</t>
  </si>
  <si>
    <t xml:space="preserve">3. При применении метода сопоставимых рыночных цен (анализа рынка) информация о ценах товаров, работ, услуг получена с учетом сопоставимых с условиями планируемой закупки коммерческих и(или) финансовых условий поставок товаров, выполнения работ, оказания услуг.
 В целях применения метода сопоставимых рыночных цен (анализа рынка) использована общедоступная информация о рыночных ценах товаров, работ, услуг в соответствии с частью 18 статьи 22 Закона, информация о ценах товаров, работ, услуг, полученная по запросу заказчика у поставщиков (подрядчиков, исполнителей), осуществляющих поставки идентичных товаров, работ, услуг, планируемых к закупкам, или при их отсутствии однородных товаров, работ, услуг, а также информация, полученная в результате размещения запросов цен товаров, работ, услуг в единой информационной системе.
</t>
  </si>
  <si>
    <t>4. Цена контракта определяется участником электронного аукциона на основе прилагаемого заказчиком расчета начальной (максимальной) цены контракта с учетом стоимости товара и услуг по доставке, разгрузке, а также всех расходов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Федерации.</t>
  </si>
  <si>
    <t>5. Валюта, используемая при формировании начальной (максимальной) цены контракта, цены заявки на участие в электронном аукционе и расчетов с поставщиками (исполнителями, подрядчиками), - рубль Российской Федерации.</t>
  </si>
  <si>
    <t>Код позиции КТРУ</t>
  </si>
  <si>
    <t>Код МИ</t>
  </si>
  <si>
    <t xml:space="preserve">Поставка шпателя для языка, смотрового </t>
  </si>
  <si>
    <t>293920 Шпатель для языка, смотровой, одноразового использования</t>
  </si>
  <si>
    <t>https://www.gov.spb.ru/gov/otrasl/kgz/current_activities/reestr-tovarov-dlya-obespecheniya-nuzhd-spb/</t>
  </si>
  <si>
    <t>Ценовая информация (руб.)**</t>
  </si>
  <si>
    <t>коэффициент вариации цен V (%)                    (не должен превышать 33%)</t>
  </si>
  <si>
    <t xml:space="preserve">Шпатель для языка, смотрового </t>
  </si>
  <si>
    <t>Источник ценовой информации № 1 (вх.№622 от 06.05.2026)</t>
  </si>
  <si>
    <t>Источник ценовой информации № 2 (вх.№642 от 13.05.2026)</t>
  </si>
  <si>
    <t>Источник ценовой информации № 3 (вх.№643 от 13.05.2026)</t>
  </si>
  <si>
    <t>вх.№116</t>
  </si>
  <si>
    <t>Ф.И.О. исполнителя: ______________________/С.А. Карпова/</t>
  </si>
  <si>
    <t xml:space="preserve">3.1. Заказчиком был направлен запрос о предоставлении ценовой информации (Исх. №232 от 06.05.2026) более чем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«Интернет»). На запросы были представлены ценовые предложения от 3 (трех) поставщиков.
</t>
  </si>
  <si>
    <t>Реестр_товаров_для_обеспечения_нужд_Санкт-Петербурга_на_2_квартал_2026_</t>
  </si>
  <si>
    <t>Начальник отдела ООЗ: ______________________/Н.Н. Сальникова/</t>
  </si>
  <si>
    <t xml:space="preserve">Определение начальной цены единицы товара, начальной суммы цен единиц товара, максимального значения цены контракта и обоснование цены единицы товара       </t>
  </si>
  <si>
    <r>
      <t xml:space="preserve">Средняя арифметическая цена за единицу с НДС (руб.)    </t>
    </r>
    <r>
      <rPr>
        <b/>
        <i/>
        <sz val="11"/>
        <color indexed="8"/>
        <rFont val="Times New Roman"/>
        <family val="1"/>
        <charset val="204"/>
      </rPr>
      <t>&lt;ц&gt; ****</t>
    </r>
  </si>
  <si>
    <t>Расчетная цена за единицу, включая НДС,руб.</t>
  </si>
  <si>
    <t>1.</t>
  </si>
  <si>
    <t xml:space="preserve">32.50.13.190-00007459 Шпатель для языка, смотровой </t>
  </si>
  <si>
    <t>Контракт №24311 от 21.11.2024</t>
  </si>
  <si>
    <t>Дата подготовки обоснования НМЦК 19.05.2026</t>
  </si>
  <si>
    <t>* Расчет произведен по наименьшей цене  товара по коммерческому предложению потенциального поставщика. Цена товара из реестра товаров для обеспечения нужд Санкт‑Петербурга 2 квартала 2026 года не используется, так как по данной цене не было подано соответсвующих оферт в электронном магазине Санкт-Петербурга.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</si>
</sst>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7" fillId="0" borderId="0"/>
    <xf numFmtId="0" fontId="9" fillId="0" borderId="0" applyNumberFormat="0" applyFill="0" applyBorder="0" applyAlignment="0" applyProtection="0"/>
  </cellStyleXfs>
  <cellXfs count="83">
    <xf numFmtId="0" fontId="0" fillId="0" borderId="0" xfId="0"/>
    <xf numFmtId="0" fontId="2" fillId="0" borderId="0" xfId="0" applyFont="1" applyFill="1" applyBorder="1" applyAlignment="1" applyProtection="1">
      <alignment vertical="center"/>
      <protection locked="0"/>
    </xf>
    <xf numFmtId="4" fontId="2" fillId="0" borderId="0" xfId="0" applyNumberFormat="1" applyFont="1" applyFill="1" applyAlignment="1" applyProtection="1">
      <alignment vertical="center"/>
      <protection locked="0"/>
    </xf>
    <xf numFmtId="0" fontId="2" fillId="0" borderId="0" xfId="2" applyFont="1" applyFill="1" applyBorder="1" applyAlignment="1" applyProtection="1">
      <alignment vertical="top" wrapText="1"/>
      <protection locked="0"/>
    </xf>
    <xf numFmtId="0" fontId="2" fillId="0" borderId="0" xfId="0" applyFont="1" applyFill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2" applyFont="1" applyFill="1" applyBorder="1" applyAlignment="1" applyProtection="1">
      <alignment horizontal="left" vertical="top" wrapText="1"/>
      <protection locked="0"/>
    </xf>
    <xf numFmtId="4" fontId="3" fillId="0" borderId="0" xfId="0" applyNumberFormat="1" applyFont="1" applyFill="1" applyBorder="1" applyAlignment="1">
      <alignment horizontal="left" vertical="center" wrapText="1"/>
    </xf>
    <xf numFmtId="0" fontId="0" fillId="0" borderId="0" xfId="0" applyFont="1" applyFill="1" applyProtection="1">
      <protection locked="0"/>
    </xf>
    <xf numFmtId="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2" fontId="4" fillId="0" borderId="0" xfId="0" applyNumberFormat="1" applyFont="1" applyFill="1" applyBorder="1" applyAlignment="1" applyProtection="1">
      <alignment vertical="center"/>
      <protection locked="0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Border="1" applyProtection="1"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4" fontId="0" fillId="0" borderId="0" xfId="0" applyNumberFormat="1" applyFont="1" applyFill="1" applyProtection="1">
      <protection hidden="1"/>
    </xf>
    <xf numFmtId="4" fontId="0" fillId="0" borderId="0" xfId="0" applyNumberFormat="1" applyFont="1" applyFill="1" applyProtection="1">
      <protection locked="0"/>
    </xf>
    <xf numFmtId="0" fontId="6" fillId="0" borderId="6" xfId="0" applyFont="1" applyFill="1" applyBorder="1" applyAlignment="1" applyProtection="1">
      <alignment horizontal="left" vertical="top" wrapText="1"/>
      <protection locked="0"/>
    </xf>
    <xf numFmtId="0" fontId="2" fillId="0" borderId="4" xfId="0" applyFont="1" applyFill="1" applyBorder="1" applyAlignment="1" applyProtection="1">
      <alignment horizontal="center" vertical="top" wrapText="1" justifyLastLine="1"/>
      <protection locked="0"/>
    </xf>
    <xf numFmtId="3" fontId="2" fillId="0" borderId="1" xfId="0" applyNumberFormat="1" applyFont="1" applyFill="1" applyBorder="1" applyAlignment="1" applyProtection="1">
      <alignment horizontal="center" vertical="top" wrapText="1" justifyLastLine="1"/>
      <protection locked="0"/>
    </xf>
    <xf numFmtId="4" fontId="6" fillId="0" borderId="1" xfId="0" applyNumberFormat="1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top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top" justifyLastLine="1"/>
      <protection hidden="1"/>
    </xf>
    <xf numFmtId="0" fontId="8" fillId="0" borderId="3" xfId="3" applyFont="1" applyBorder="1" applyAlignment="1">
      <alignment horizontal="left" vertical="top" wrapText="1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6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textRotation="90" wrapText="1"/>
      <protection locked="0"/>
    </xf>
    <xf numFmtId="0" fontId="9" fillId="0" borderId="2" xfId="4" applyBorder="1" applyAlignment="1">
      <alignment horizontal="center" vertical="center" textRotation="90" wrapText="1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top" wrapText="1" justifyLastLine="1"/>
      <protection locked="0"/>
    </xf>
    <xf numFmtId="0" fontId="14" fillId="0" borderId="0" xfId="0" applyFont="1" applyFill="1" applyProtection="1">
      <protection locked="0"/>
    </xf>
    <xf numFmtId="0" fontId="13" fillId="0" borderId="0" xfId="0" applyFont="1" applyFill="1" applyAlignment="1" applyProtection="1">
      <alignment horizontal="center"/>
      <protection locked="0"/>
    </xf>
    <xf numFmtId="4" fontId="17" fillId="0" borderId="1" xfId="0" applyNumberFormat="1" applyFont="1" applyFill="1" applyBorder="1" applyAlignment="1" applyProtection="1">
      <alignment horizontal="center" vertical="top" wrapText="1"/>
      <protection locked="0"/>
    </xf>
    <xf numFmtId="0" fontId="13" fillId="0" borderId="0" xfId="0" applyFont="1" applyFill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top" wrapText="1"/>
      <protection locked="0"/>
    </xf>
    <xf numFmtId="0" fontId="18" fillId="0" borderId="0" xfId="0" applyFont="1" applyFill="1" applyAlignment="1">
      <alignment horizontal="left" vertical="center" wrapText="1"/>
    </xf>
    <xf numFmtId="0" fontId="4" fillId="0" borderId="0" xfId="0" applyFont="1" applyFill="1"/>
    <xf numFmtId="0" fontId="13" fillId="0" borderId="0" xfId="0" applyFont="1" applyFill="1" applyAlignment="1" applyProtection="1">
      <alignment horizontal="center"/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Alignment="1" applyProtection="1">
      <protection locked="0"/>
    </xf>
    <xf numFmtId="0" fontId="16" fillId="0" borderId="0" xfId="0" applyFont="1" applyFill="1" applyAlignment="1" applyProtection="1">
      <protection locked="0"/>
    </xf>
    <xf numFmtId="0" fontId="11" fillId="0" borderId="8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Fill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2" applyFont="1" applyFill="1" applyBorder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top" wrapText="1"/>
    </xf>
    <xf numFmtId="0" fontId="4" fillId="0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Fill="1" applyBorder="1" applyAlignment="1">
      <alignment horizontal="justify" vertical="top" wrapText="1"/>
    </xf>
    <xf numFmtId="0" fontId="0" fillId="0" borderId="2" xfId="0" applyBorder="1" applyAlignment="1">
      <alignment horizontal="center" vertical="center" wrapText="1"/>
    </xf>
    <xf numFmtId="2" fontId="4" fillId="0" borderId="10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ont="1" applyFill="1" applyAlignment="1" applyProtection="1">
      <alignment horizontal="left" vertical="top" wrapText="1"/>
      <protection locked="0"/>
    </xf>
    <xf numFmtId="2" fontId="4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1" xfId="0" applyFont="1" applyFill="1" applyBorder="1" applyAlignment="1" applyProtection="1">
      <alignment horizontal="right" vertical="center"/>
      <protection locked="0"/>
    </xf>
    <xf numFmtId="0" fontId="18" fillId="0" borderId="0" xfId="0" applyFont="1" applyFill="1" applyAlignment="1">
      <alignment horizontal="justify" vertical="top" wrapText="1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</cellXfs>
  <cellStyles count="5">
    <cellStyle name="Гиперссылка" xfId="4" builtinId="8"/>
    <cellStyle name="Обычный" xfId="0" builtinId="0"/>
    <cellStyle name="Обычный 2" xfId="2"/>
    <cellStyle name="Обычный 3" xfId="3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10</xdr:row>
      <xdr:rowOff>923925</xdr:rowOff>
    </xdr:from>
    <xdr:to>
      <xdr:col>12</xdr:col>
      <xdr:colOff>1019175</xdr:colOff>
      <xdr:row>10</xdr:row>
      <xdr:rowOff>1362075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15</xdr:col>
      <xdr:colOff>211766</xdr:colOff>
      <xdr:row>24</xdr:row>
      <xdr:rowOff>82600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43000"/>
          <a:ext cx="9333785" cy="351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v.spb.ru/gov/otrasl/kgz/current_activities/reestr-tovarov-dlya-obespecheniya-nuzhd-spb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43"/>
  <sheetViews>
    <sheetView tabSelected="1" topLeftCell="A16" zoomScale="85" zoomScaleNormal="85" workbookViewId="0">
      <selection activeCell="M29" sqref="M29"/>
    </sheetView>
  </sheetViews>
  <sheetFormatPr defaultRowHeight="15" x14ac:dyDescent="0.25"/>
  <cols>
    <col min="1" max="1" width="9.140625" style="8"/>
    <col min="2" max="2" width="22.5703125" style="18" customWidth="1"/>
    <col min="3" max="3" width="17.140625" style="18" customWidth="1"/>
    <col min="4" max="4" width="14.140625" style="18" customWidth="1"/>
    <col min="5" max="5" width="9.28515625" style="8" customWidth="1"/>
    <col min="6" max="6" width="11.7109375" style="8" customWidth="1"/>
    <col min="7" max="7" width="17.7109375" style="8" customWidth="1"/>
    <col min="8" max="10" width="15" style="8" customWidth="1"/>
    <col min="11" max="11" width="15" style="8" hidden="1" customWidth="1"/>
    <col min="12" max="12" width="18.5703125" style="20" customWidth="1"/>
    <col min="13" max="13" width="17.85546875" style="8" customWidth="1"/>
    <col min="14" max="15" width="13.7109375" style="8" customWidth="1"/>
    <col min="16" max="16" width="15.42578125" style="8" customWidth="1"/>
    <col min="17" max="17" width="16" style="17" customWidth="1"/>
    <col min="18" max="16384" width="9.140625" style="8"/>
  </cols>
  <sheetData>
    <row r="3" spans="1:17" s="43" customFormat="1" ht="28.5" customHeight="1" x14ac:dyDescent="0.25">
      <c r="A3" s="50" t="s">
        <v>37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</row>
    <row r="4" spans="1:17" s="43" customFormat="1" ht="28.5" customHeight="1" x14ac:dyDescent="0.2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6"/>
      <c r="P4" s="44"/>
      <c r="Q4" s="44"/>
    </row>
    <row r="5" spans="1:17" s="43" customFormat="1" ht="19.5" customHeight="1" x14ac:dyDescent="0.25">
      <c r="A5" s="56" t="s">
        <v>14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17" s="43" customFormat="1" ht="17.25" customHeight="1" x14ac:dyDescent="0.25">
      <c r="A6" s="51" t="s">
        <v>10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</row>
    <row r="7" spans="1:17" s="43" customFormat="1" ht="23.25" customHeight="1" x14ac:dyDescent="0.25">
      <c r="A7" s="58" t="s">
        <v>23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</row>
    <row r="8" spans="1:17" ht="41.25" customHeight="1" x14ac:dyDescent="0.25">
      <c r="A8" s="52" t="s">
        <v>7</v>
      </c>
      <c r="B8" s="53"/>
      <c r="C8" s="61"/>
      <c r="D8" s="52" t="s">
        <v>8</v>
      </c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1"/>
    </row>
    <row r="9" spans="1:17" x14ac:dyDescent="0.25">
      <c r="A9" s="52" t="s">
        <v>13</v>
      </c>
      <c r="B9" s="53"/>
      <c r="C9" s="53"/>
      <c r="D9" s="53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5"/>
    </row>
    <row r="10" spans="1:17" ht="107.25" customHeight="1" x14ac:dyDescent="0.25">
      <c r="A10" s="67" t="s">
        <v>1</v>
      </c>
      <c r="B10" s="62" t="s">
        <v>12</v>
      </c>
      <c r="C10" s="62" t="s">
        <v>21</v>
      </c>
      <c r="D10" s="62" t="s">
        <v>22</v>
      </c>
      <c r="E10" s="66" t="s">
        <v>2</v>
      </c>
      <c r="F10" s="66" t="s">
        <v>0</v>
      </c>
      <c r="G10" s="36" t="s">
        <v>35</v>
      </c>
      <c r="H10" s="52" t="s">
        <v>26</v>
      </c>
      <c r="I10" s="53"/>
      <c r="J10" s="53"/>
      <c r="K10" s="53"/>
      <c r="L10" s="70" t="s">
        <v>3</v>
      </c>
      <c r="M10" s="71"/>
      <c r="N10" s="72"/>
      <c r="O10" s="73" t="s">
        <v>42</v>
      </c>
      <c r="P10" s="62" t="s">
        <v>39</v>
      </c>
      <c r="Q10" s="62" t="s">
        <v>11</v>
      </c>
    </row>
    <row r="11" spans="1:17" ht="110.25" customHeight="1" x14ac:dyDescent="0.25">
      <c r="A11" s="62"/>
      <c r="B11" s="67"/>
      <c r="C11" s="67"/>
      <c r="D11" s="67"/>
      <c r="E11" s="66"/>
      <c r="F11" s="66"/>
      <c r="G11" s="37" t="s">
        <v>25</v>
      </c>
      <c r="H11" s="39" t="s">
        <v>29</v>
      </c>
      <c r="I11" s="31" t="s">
        <v>30</v>
      </c>
      <c r="J11" s="31" t="s">
        <v>31</v>
      </c>
      <c r="K11" s="30"/>
      <c r="L11" s="9" t="s">
        <v>38</v>
      </c>
      <c r="M11" s="35" t="s">
        <v>4</v>
      </c>
      <c r="N11" s="38" t="s">
        <v>27</v>
      </c>
      <c r="O11" s="74"/>
      <c r="P11" s="69"/>
      <c r="Q11" s="63"/>
    </row>
    <row r="12" spans="1:17" ht="18.75" customHeight="1" x14ac:dyDescent="0.25">
      <c r="A12" s="10">
        <v>1</v>
      </c>
      <c r="B12" s="11">
        <f>+A12+1</f>
        <v>2</v>
      </c>
      <c r="C12" s="11">
        <f t="shared" ref="C12" si="0">+B12+1</f>
        <v>3</v>
      </c>
      <c r="D12" s="11">
        <f t="shared" ref="D12" si="1">+C12+1</f>
        <v>4</v>
      </c>
      <c r="E12" s="11">
        <f t="shared" ref="E12" si="2">+D12+1</f>
        <v>5</v>
      </c>
      <c r="F12" s="11">
        <f t="shared" ref="F12" si="3">+E12+1</f>
        <v>6</v>
      </c>
      <c r="G12" s="11">
        <v>7</v>
      </c>
      <c r="H12" s="40">
        <v>8</v>
      </c>
      <c r="I12" s="11">
        <v>9</v>
      </c>
      <c r="J12" s="11">
        <f t="shared" ref="J12" si="4">+I12+1</f>
        <v>10</v>
      </c>
      <c r="K12" s="10">
        <v>2</v>
      </c>
      <c r="L12" s="11">
        <v>11</v>
      </c>
      <c r="M12" s="11">
        <f t="shared" ref="M12" si="5">+L12+1</f>
        <v>12</v>
      </c>
      <c r="N12" s="11">
        <f t="shared" ref="N12" si="6">+M12+1</f>
        <v>13</v>
      </c>
      <c r="O12" s="11">
        <v>14</v>
      </c>
      <c r="P12" s="11">
        <v>15</v>
      </c>
      <c r="Q12" s="11">
        <v>16</v>
      </c>
    </row>
    <row r="13" spans="1:17" ht="100.5" customHeight="1" x14ac:dyDescent="0.25">
      <c r="A13" s="47" t="s">
        <v>40</v>
      </c>
      <c r="B13" s="27" t="s">
        <v>28</v>
      </c>
      <c r="C13" s="21" t="s">
        <v>41</v>
      </c>
      <c r="D13" s="33" t="s">
        <v>24</v>
      </c>
      <c r="E13" s="22" t="s">
        <v>15</v>
      </c>
      <c r="F13" s="23">
        <v>15000</v>
      </c>
      <c r="G13" s="42">
        <v>1.3</v>
      </c>
      <c r="H13" s="41">
        <v>2.2000000000000002</v>
      </c>
      <c r="I13" s="24">
        <v>2.35</v>
      </c>
      <c r="J13" s="24">
        <v>2.5</v>
      </c>
      <c r="K13" s="24"/>
      <c r="L13" s="25">
        <f>AVERAGE(H13:J13)</f>
        <v>2.35</v>
      </c>
      <c r="M13" s="26">
        <f>STDEV(H13:J13)</f>
        <v>0.14999999999999991</v>
      </c>
      <c r="N13" s="26">
        <f>M13/L13*100</f>
        <v>6.3829787234042508</v>
      </c>
      <c r="O13" s="26">
        <v>1.2</v>
      </c>
      <c r="P13" s="45">
        <v>2.2000000000000002</v>
      </c>
      <c r="Q13" s="25">
        <f>F13*P13</f>
        <v>33000</v>
      </c>
    </row>
    <row r="14" spans="1:17" ht="23.25" customHeight="1" x14ac:dyDescent="0.25">
      <c r="A14" s="77" t="s">
        <v>5</v>
      </c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12">
        <f>SUM(Q13:Q13)</f>
        <v>33000</v>
      </c>
    </row>
    <row r="15" spans="1:17" ht="18" customHeight="1" x14ac:dyDescent="0.25">
      <c r="A15" s="81" t="s">
        <v>6</v>
      </c>
      <c r="B15" s="81"/>
      <c r="C15" s="81"/>
      <c r="D15" s="81"/>
      <c r="E15" s="81"/>
      <c r="F15" s="81"/>
      <c r="G15" s="81"/>
      <c r="H15" s="81"/>
      <c r="I15" s="81"/>
      <c r="J15" s="81"/>
      <c r="K15" s="29"/>
      <c r="L15" s="13">
        <f>+Q14</f>
        <v>33000</v>
      </c>
      <c r="M15" s="14" t="s">
        <v>9</v>
      </c>
      <c r="N15" s="14"/>
      <c r="O15" s="14"/>
      <c r="P15" s="14"/>
      <c r="Q15" s="15"/>
    </row>
    <row r="16" spans="1:17" ht="9.75" customHeight="1" x14ac:dyDescent="0.25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</row>
    <row r="17" spans="1:22" s="4" customFormat="1" ht="42.75" customHeight="1" x14ac:dyDescent="0.25">
      <c r="A17" s="64" t="s">
        <v>16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"/>
      <c r="S17" s="6"/>
      <c r="T17" s="6"/>
      <c r="U17" s="6"/>
      <c r="V17" s="3"/>
    </row>
    <row r="18" spans="1:22" s="4" customFormat="1" ht="33.75" customHeight="1" x14ac:dyDescent="0.25">
      <c r="A18" s="64" t="s">
        <v>17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"/>
      <c r="S18" s="6"/>
      <c r="T18" s="6"/>
      <c r="U18" s="6"/>
      <c r="V18" s="3"/>
    </row>
    <row r="19" spans="1:22" s="4" customFormat="1" ht="79.5" customHeight="1" x14ac:dyDescent="0.25">
      <c r="A19" s="64" t="s">
        <v>18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"/>
      <c r="S19" s="6"/>
      <c r="T19" s="6"/>
      <c r="U19" s="6"/>
      <c r="V19" s="3"/>
    </row>
    <row r="20" spans="1:22" s="4" customFormat="1" ht="33" customHeight="1" x14ac:dyDescent="0.25">
      <c r="A20" s="64" t="s">
        <v>34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"/>
      <c r="S20" s="6"/>
      <c r="T20" s="6"/>
      <c r="U20" s="6"/>
      <c r="V20" s="3"/>
    </row>
    <row r="21" spans="1:22" s="4" customFormat="1" ht="36" customHeight="1" x14ac:dyDescent="0.25">
      <c r="A21" s="64" t="s">
        <v>19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"/>
      <c r="S21" s="6"/>
      <c r="T21" s="6"/>
      <c r="U21" s="6"/>
      <c r="V21" s="3"/>
    </row>
    <row r="22" spans="1:22" s="4" customFormat="1" ht="21" customHeight="1" x14ac:dyDescent="0.25">
      <c r="A22" s="64" t="s">
        <v>20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"/>
      <c r="S22" s="6"/>
      <c r="T22" s="6"/>
      <c r="U22" s="6"/>
      <c r="V22" s="3"/>
    </row>
    <row r="23" spans="1:22" s="49" customFormat="1" ht="35.25" customHeight="1" x14ac:dyDescent="0.2">
      <c r="A23" s="68" t="s">
        <v>44</v>
      </c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48"/>
      <c r="S23" s="48"/>
      <c r="T23" s="48"/>
      <c r="U23" s="48"/>
    </row>
    <row r="24" spans="1:22" s="4" customFormat="1" ht="33" customHeight="1" x14ac:dyDescent="0.25">
      <c r="A24" s="68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16"/>
      <c r="S24" s="16"/>
      <c r="T24" s="16"/>
      <c r="U24" s="16"/>
    </row>
    <row r="25" spans="1:22" s="4" customFormat="1" ht="27.75" customHeight="1" x14ac:dyDescent="0.25">
      <c r="A25" s="7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2" ht="22.5" customHeight="1" x14ac:dyDescent="0.25">
      <c r="A26" s="80" t="s">
        <v>36</v>
      </c>
      <c r="B26" s="80"/>
      <c r="C26" s="80"/>
      <c r="D26" s="80"/>
      <c r="E26" s="80"/>
      <c r="F26" s="80"/>
      <c r="G26" s="80"/>
      <c r="H26" s="80"/>
      <c r="I26" s="80"/>
      <c r="J26" s="80"/>
      <c r="K26" s="32"/>
      <c r="L26" s="2"/>
    </row>
    <row r="27" spans="1:22" ht="19.5" customHeight="1" x14ac:dyDescent="0.25">
      <c r="A27" s="32"/>
      <c r="B27" s="32"/>
      <c r="C27" s="32"/>
      <c r="D27" s="32"/>
      <c r="E27" s="32"/>
      <c r="F27" s="32"/>
      <c r="G27" s="34"/>
      <c r="H27" s="32"/>
      <c r="I27" s="32"/>
      <c r="J27" s="32"/>
      <c r="K27" s="32"/>
      <c r="L27" s="2"/>
    </row>
    <row r="28" spans="1:22" ht="22.5" customHeight="1" x14ac:dyDescent="0.25">
      <c r="A28" s="80" t="s">
        <v>33</v>
      </c>
      <c r="B28" s="80"/>
      <c r="C28" s="80"/>
      <c r="D28" s="80"/>
      <c r="E28" s="80"/>
      <c r="F28" s="80"/>
      <c r="G28" s="80"/>
      <c r="H28" s="80"/>
      <c r="I28" s="80"/>
      <c r="J28" s="80"/>
      <c r="K28" s="28"/>
      <c r="L28" s="2"/>
    </row>
    <row r="29" spans="1:22" ht="33.75" customHeight="1" x14ac:dyDescent="0.25">
      <c r="L29" s="19"/>
    </row>
    <row r="30" spans="1:22" ht="26.25" customHeight="1" x14ac:dyDescent="0.25">
      <c r="A30" s="75" t="s">
        <v>43</v>
      </c>
      <c r="B30" s="75"/>
      <c r="C30" s="75"/>
      <c r="D30" s="75"/>
      <c r="E30" s="76"/>
      <c r="F30" s="76"/>
      <c r="G30" s="76"/>
      <c r="H30" s="76"/>
      <c r="I30" s="76"/>
      <c r="J30" s="76"/>
      <c r="K30" s="76"/>
      <c r="L30" s="76"/>
      <c r="M30" s="5"/>
      <c r="N30" s="5"/>
      <c r="O30" s="5"/>
      <c r="P30" s="5"/>
      <c r="Q30" s="1"/>
    </row>
    <row r="33" spans="2:2" x14ac:dyDescent="0.25">
      <c r="B33" s="18" t="s">
        <v>32</v>
      </c>
    </row>
    <row r="34" spans="2:2" ht="42" customHeight="1" x14ac:dyDescent="0.25"/>
    <row r="36" spans="2:2" ht="36.75" customHeight="1" x14ac:dyDescent="0.25"/>
    <row r="43" spans="2:2" ht="35.25" customHeight="1" x14ac:dyDescent="0.25"/>
  </sheetData>
  <sheetProtection deleteColumns="0"/>
  <mergeCells count="32">
    <mergeCell ref="A30:L30"/>
    <mergeCell ref="A14:P14"/>
    <mergeCell ref="A21:Q21"/>
    <mergeCell ref="A22:Q22"/>
    <mergeCell ref="A23:Q23"/>
    <mergeCell ref="A28:J28"/>
    <mergeCell ref="A15:J15"/>
    <mergeCell ref="A16:Q16"/>
    <mergeCell ref="A26:J26"/>
    <mergeCell ref="Q10:Q11"/>
    <mergeCell ref="A18:Q18"/>
    <mergeCell ref="F10:F11"/>
    <mergeCell ref="C10:C11"/>
    <mergeCell ref="A24:Q24"/>
    <mergeCell ref="A17:Q17"/>
    <mergeCell ref="D10:D11"/>
    <mergeCell ref="A19:Q19"/>
    <mergeCell ref="A20:Q20"/>
    <mergeCell ref="P10:P11"/>
    <mergeCell ref="H10:K10"/>
    <mergeCell ref="E10:E11"/>
    <mergeCell ref="L10:N10"/>
    <mergeCell ref="A10:A11"/>
    <mergeCell ref="B10:B11"/>
    <mergeCell ref="O10:O11"/>
    <mergeCell ref="A3:Q3"/>
    <mergeCell ref="A6:Q6"/>
    <mergeCell ref="A9:Q9"/>
    <mergeCell ref="A5:Q5"/>
    <mergeCell ref="A7:Q7"/>
    <mergeCell ref="D8:Q8"/>
    <mergeCell ref="A8:C8"/>
  </mergeCells>
  <hyperlinks>
    <hyperlink ref="G11" r:id="rId1"/>
  </hyperlinks>
  <pageMargins left="0.39" right="0.25" top="0.75" bottom="0.75" header="0.3" footer="0.3"/>
  <pageSetup paperSize="9" scale="45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zoomScale="130" zoomScaleNormal="130" workbookViewId="0">
      <selection activeCell="E34" sqref="E3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рнмц</vt:lpstr>
      <vt:lpstr>скрин реестр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2026-05-19T12:13:54Z</dcterms:modified>
</cp:coreProperties>
</file>