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1B6556DE-CFD9-41A9-8558-3DFFA87AF07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9" r:id="rId1"/>
  </sheets>
  <definedNames>
    <definedName name="_xlnm._FilterDatabase" localSheetId="0" hidden="1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9" i="9" l="1"/>
  <c r="O9" i="9" s="1"/>
  <c r="N10" i="9"/>
  <c r="O10" i="9" s="1"/>
  <c r="L10" i="9"/>
  <c r="L9" i="9"/>
  <c r="M9" i="9" s="1"/>
  <c r="K11" i="9"/>
  <c r="K10" i="9"/>
  <c r="K9" i="9"/>
  <c r="M10" i="9" l="1"/>
  <c r="L11" i="9"/>
  <c r="M11" i="9" l="1"/>
  <c r="N11" i="9" l="1"/>
  <c r="O11" i="9" s="1"/>
  <c r="O12" i="9" s="1"/>
  <c r="H13" i="9" l="1"/>
</calcChain>
</file>

<file path=xl/sharedStrings.xml><?xml version="1.0" encoding="utf-8"?>
<sst xmlns="http://schemas.openxmlformats.org/spreadsheetml/2006/main" count="49" uniqueCount="42">
  <si>
    <t>Кол-во</t>
  </si>
  <si>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</si>
  <si>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</si>
  <si>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</si>
  <si>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</si>
  <si>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</si>
  <si>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</si>
  <si>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</si>
  <si>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</si>
  <si>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 xml:space="preserve">          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</t>
  </si>
  <si>
    <t>Расчет НМЦК</t>
  </si>
  <si>
    <t>Ед. изм</t>
  </si>
  <si>
    <t>Начальник отдела организации закупок_______________________________________ / Н.Н. Сальникова /</t>
  </si>
  <si>
    <r>
      <t xml:space="preserve">коэффициент вариации цен V (%) </t>
    </r>
    <r>
      <rPr>
        <i/>
        <sz val="11"/>
        <color indexed="8"/>
        <rFont val="Times New Roman"/>
        <family val="1"/>
        <charset val="204"/>
      </rPr>
      <t>(не должен превышать 33%)</t>
    </r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</si>
  <si>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1"/>
        <color indexed="8"/>
        <rFont val="Times New Roman"/>
        <family val="1"/>
        <charset val="204"/>
      </rPr>
      <t xml:space="preserve">&lt;ц&gt; </t>
    </r>
  </si>
  <si>
    <t>Цена, по минимальному ценовому предложению, за единицу изм. с НДС (руб.)</t>
  </si>
  <si>
    <t>Ценовая информация (руб.)</t>
  </si>
  <si>
    <t>Нормативный метод расчета</t>
  </si>
  <si>
    <t xml:space="preserve">     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
</t>
  </si>
  <si>
    <t>В результате проведенного расчета Н(М)ЦК составила:</t>
  </si>
  <si>
    <t xml:space="preserve">            Нормативное значение (предельных цен), не установлено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</si>
  <si>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>условная единица</t>
  </si>
  <si>
    <t xml:space="preserve">                   Цена включает в себя все расходы Подрядчика, необходимые для осуществления им своих обязательств по договору, расходы, связанные с оформлением всех необходимых документов на выполнение работ, выезд специалистов, оплату таможенных пошлин, налогов, сборов и другие обязательные платежи, связанные с исполнением договора.</t>
  </si>
  <si>
    <t>Наименование оборудования</t>
  </si>
  <si>
    <t>Наименование услуг / выполнения работ</t>
  </si>
  <si>
    <t>информация в реестре отсутствует</t>
  </si>
  <si>
    <t>Кольцо распределительное WS1.25/1.5  (CCV3430)</t>
  </si>
  <si>
    <t>Крышка проточной части с валом (CCV3004)</t>
  </si>
  <si>
    <t>Ремонтные работы</t>
  </si>
  <si>
    <t>-</t>
  </si>
  <si>
    <t>Замене кольца распределительного (CCV3430) , Замена крышки проточной части с валом (CCV3004)</t>
  </si>
  <si>
    <t>штука</t>
  </si>
  <si>
    <t xml:space="preserve">Реестр товаров для обеспечения нужд СПб (на 2 квартал 2026 года) </t>
  </si>
  <si>
    <t>Распоряжение Комитета по государственному заказу Санкт‑Петербурга от 04.03.2026 № 100-р «О внесении изменения в распоряжение Комитета по государственному заказу Санкт‑Петербурга от 29.06.2018 № 133-р»</t>
  </si>
  <si>
    <r>
      <t xml:space="preserve">Ценовое предложение №1 </t>
    </r>
    <r>
      <rPr>
        <sz val="11"/>
        <color indexed="8"/>
        <rFont val="Times New Roman"/>
        <family val="1"/>
        <charset val="204"/>
      </rPr>
      <t>(вх.№542 от 17.04.26)</t>
    </r>
  </si>
  <si>
    <r>
      <t>Ценовое предложение №2</t>
    </r>
    <r>
      <rPr>
        <sz val="11"/>
        <color indexed="8"/>
        <rFont val="Times New Roman"/>
        <family val="1"/>
        <charset val="204"/>
      </rPr>
      <t xml:space="preserve"> (вх.№587 от 24.04.2026г )</t>
    </r>
  </si>
  <si>
    <t>Код ОСГУ</t>
  </si>
  <si>
    <t>Объект закупки: Выполнение работ по ремонту водоподготовительной установки с управляющим клапаном</t>
  </si>
  <si>
    <t>Дата подготовки обоснования НМЦК 05.05.2026 г.</t>
  </si>
  <si>
    <t>Экономист __________________________/Е.И. Курдюкова/</t>
  </si>
  <si>
    <t xml:space="preserve">    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   Начальная (максимальная) цена контракта определена и обоснована заказчиком посредством применения следующего метода: метод сопоставимых рыночных цен (анализа рынка).
           Определение начальной (максимальной) цены контракта сформировано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исполнителем)»)
           В целях получения ценовой информации в отношении предмета закупки для определения НМЦК была проведена бусплатная диагностика от Исполнителя услуг по обслуживанию холодильного обрудования больницы.  Информация из Реестра товаров для обеспечения нужд Санкт-Петербурга (на 2 квартал 2026 года), публикуемая на сайте Комитета по государственному заказу Санкт-Петербурга (www.gz-spb.ru) не реже одного раза в квартал в расчете не учитывалась, в связи с отсутствием ценовой информации. Также был направлен Запрос о предоставлении ценовой информации №191 от 15.04.2026, ответы не получены. * Расчет произведен по наименьшей ценовой информации, в целях эффективности и экономии использования бюджетных средств, что не противоречит положениям Закона N 44-ФЗ. </t>
  </si>
  <si>
    <r>
      <t>Ценовое предложение №</t>
    </r>
    <r>
      <rPr>
        <b/>
        <sz val="11"/>
        <color rgb="FFFF0000"/>
        <rFont val="Times New Roman"/>
        <family val="1"/>
        <charset val="204"/>
      </rPr>
      <t>3</t>
    </r>
    <r>
      <rPr>
        <sz val="11"/>
        <color indexed="8"/>
        <rFont val="Times New Roman"/>
        <family val="1"/>
        <charset val="204"/>
      </rPr>
      <t xml:space="preserve"> (вх.№589 от 27.04.2026г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</si>
</sst>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2060"/>
      <name val="Times New Roman"/>
      <family val="1"/>
      <charset val="204"/>
    </font>
    <font>
      <b/>
      <sz val="14"/>
      <color rgb="FF002060"/>
      <name val="Calibri"/>
      <family val="2"/>
      <charset val="204"/>
      <scheme val="minor"/>
    </font>
    <font>
      <b/>
      <sz val="16"/>
      <color rgb="FF002060"/>
      <name val="Calibri"/>
      <family val="2"/>
      <charset val="204"/>
      <scheme val="minor"/>
    </font>
    <font>
      <b/>
      <sz val="11"/>
      <color rgb="FFC00000"/>
      <name val="Times New Roman"/>
      <family val="1"/>
      <charset val="204"/>
    </font>
    <font>
      <sz val="1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4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locked="0"/>
    </xf>
    <xf numFmtId="0" fontId="0" fillId="0" borderId="0" xfId="0" applyFont="1" applyProtection="1"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Border="1" applyAlignment="1" applyProtection="1">
      <alignment vertical="center"/>
      <protection locked="0"/>
    </xf>
    <xf numFmtId="2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Protection="1">
      <protection locked="0"/>
    </xf>
    <xf numFmtId="0" fontId="0" fillId="0" borderId="0" xfId="0" applyFont="1" applyBorder="1" applyProtection="1">
      <protection locked="0"/>
    </xf>
    <xf numFmtId="0" fontId="9" fillId="0" borderId="0" xfId="2" applyFont="1" applyFill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4" fontId="4" fillId="0" borderId="0" xfId="0" applyNumberFormat="1" applyFont="1" applyBorder="1" applyAlignment="1" applyProtection="1">
      <alignment vertical="center"/>
      <protection locked="0"/>
    </xf>
    <xf numFmtId="4" fontId="4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right" vertical="top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Fill="1" applyProtection="1">
      <protection locked="0"/>
    </xf>
    <xf numFmtId="1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/>
      <protection locked="0"/>
    </xf>
    <xf numFmtId="1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/>
      <protection hidden="1"/>
    </xf>
    <xf numFmtId="4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2" fontId="4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2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9" fillId="0" borderId="0" xfId="0" applyFont="1" applyFill="1" applyBorder="1" applyAlignment="1" applyProtection="1">
      <alignment horizontal="left" vertical="top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2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</cellXfs>
  <cellStyles count="3">
    <cellStyle name="Обычный" xfId="0" builtinId="0"/>
    <cellStyle name="Обычный 2" xfId="2" xr:uid="{00000000-0005-0000-0000-000001000000}"/>
    <cellStyle name="Обычный 4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118259</xdr:colOff>
      <xdr:row>6</xdr:row>
      <xdr:rowOff>992777</xdr:rowOff>
    </xdr:from>
    <xdr:to>
      <xdr:col>12</xdr:col>
      <xdr:colOff>853440</xdr:colOff>
      <xdr:row>6</xdr:row>
      <xdr:rowOff>1341120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5779" y="2648857"/>
          <a:ext cx="735181" cy="34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47141</xdr:colOff>
      <xdr:row>6</xdr:row>
      <xdr:rowOff>610160</xdr:rowOff>
    </xdr:from>
    <xdr:to>
      <xdr:col>11</xdr:col>
      <xdr:colOff>833121</xdr:colOff>
      <xdr:row>6</xdr:row>
      <xdr:rowOff>1026160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9781" y="2266240"/>
          <a:ext cx="785980" cy="4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tabSelected="1" topLeftCell="A2" zoomScale="75" zoomScaleNormal="75" workbookViewId="0">
      <selection activeCell="T16" sqref="T16"/>
    </sheetView>
  </sheetViews>
  <sheetFormatPr defaultColWidth="9.109375" defaultRowHeight="14.4" x14ac:dyDescent="0.3"/>
  <cols>
    <col min="1" max="1" width="5.33203125" style="4" customWidth="1"/>
    <col min="2" max="2" width="48.88671875" style="12" customWidth="1"/>
    <col min="3" max="3" width="17.88671875" style="12" customWidth="1"/>
    <col min="4" max="4" width="13.5546875" style="12" customWidth="1"/>
    <col min="5" max="5" width="6.33203125" style="12" customWidth="1"/>
    <col min="6" max="6" width="27" style="12" customWidth="1"/>
    <col min="7" max="7" width="20.109375" style="4" customWidth="1"/>
    <col min="8" max="10" width="16.109375" style="4" customWidth="1"/>
    <col min="11" max="11" width="16.33203125" style="13" customWidth="1"/>
    <col min="12" max="12" width="13.6640625" style="4" customWidth="1"/>
    <col min="13" max="13" width="14.5546875" style="4" customWidth="1"/>
    <col min="14" max="14" width="17" style="4" customWidth="1"/>
    <col min="15" max="15" width="17.33203125" style="14" customWidth="1"/>
    <col min="16" max="16" width="9.44140625" style="4" bestFit="1" customWidth="1"/>
    <col min="17" max="16384" width="9.109375" style="4"/>
  </cols>
  <sheetData>
    <row r="1" spans="1:16" ht="17.399999999999999" hidden="1" customHeight="1" x14ac:dyDescent="0.3">
      <c r="A1" s="1"/>
      <c r="B1" s="2"/>
      <c r="C1" s="2"/>
      <c r="D1" s="2"/>
      <c r="E1" s="2"/>
      <c r="F1" s="2"/>
      <c r="G1" s="1"/>
      <c r="H1" s="1"/>
      <c r="I1" s="1"/>
      <c r="J1" s="1"/>
      <c r="K1" s="3"/>
      <c r="L1" s="1"/>
      <c r="M1" s="1"/>
      <c r="N1" s="1"/>
      <c r="O1" s="25"/>
    </row>
    <row r="2" spans="1:16" ht="26.4" customHeight="1" x14ac:dyDescent="0.3">
      <c r="A2" s="51" t="s">
        <v>37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6" ht="27.6" customHeight="1" x14ac:dyDescent="0.3">
      <c r="A3" s="60" t="s">
        <v>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6" ht="42.75" customHeight="1" x14ac:dyDescent="0.3">
      <c r="A4" s="57" t="s">
        <v>5</v>
      </c>
      <c r="B4" s="58"/>
      <c r="C4" s="58"/>
      <c r="D4" s="58"/>
      <c r="E4" s="59"/>
      <c r="F4" s="23" t="s">
        <v>17</v>
      </c>
      <c r="G4" s="61" t="s">
        <v>6</v>
      </c>
      <c r="H4" s="61"/>
      <c r="I4" s="61"/>
      <c r="J4" s="61"/>
      <c r="K4" s="61"/>
      <c r="L4" s="61"/>
      <c r="M4" s="61"/>
      <c r="N4" s="61"/>
      <c r="O4" s="62"/>
    </row>
    <row r="5" spans="1:16" ht="33" customHeight="1" x14ac:dyDescent="0.3">
      <c r="A5" s="6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2"/>
    </row>
    <row r="6" spans="1:16" ht="40.950000000000003" customHeight="1" x14ac:dyDescent="0.3">
      <c r="A6" s="38" t="s">
        <v>1</v>
      </c>
      <c r="B6" s="38" t="s">
        <v>23</v>
      </c>
      <c r="C6" s="38" t="s">
        <v>24</v>
      </c>
      <c r="D6" s="38" t="s">
        <v>11</v>
      </c>
      <c r="E6" s="38" t="s">
        <v>0</v>
      </c>
      <c r="F6" s="52" t="s">
        <v>33</v>
      </c>
      <c r="G6" s="43" t="s">
        <v>32</v>
      </c>
      <c r="H6" s="40" t="s">
        <v>16</v>
      </c>
      <c r="I6" s="40"/>
      <c r="J6" s="40"/>
      <c r="K6" s="54" t="s">
        <v>2</v>
      </c>
      <c r="L6" s="55"/>
      <c r="M6" s="56"/>
      <c r="N6" s="41" t="s">
        <v>15</v>
      </c>
      <c r="O6" s="49" t="s">
        <v>8</v>
      </c>
      <c r="P6" s="49" t="s">
        <v>36</v>
      </c>
    </row>
    <row r="7" spans="1:16" ht="159.75" customHeight="1" x14ac:dyDescent="0.3">
      <c r="A7" s="39"/>
      <c r="B7" s="39"/>
      <c r="C7" s="39"/>
      <c r="D7" s="39"/>
      <c r="E7" s="39"/>
      <c r="F7" s="53"/>
      <c r="G7" s="43"/>
      <c r="H7" s="16" t="s">
        <v>34</v>
      </c>
      <c r="I7" s="16" t="s">
        <v>35</v>
      </c>
      <c r="J7" s="16" t="s">
        <v>41</v>
      </c>
      <c r="K7" s="5" t="s">
        <v>14</v>
      </c>
      <c r="L7" s="6" t="s">
        <v>3</v>
      </c>
      <c r="M7" s="6" t="s">
        <v>13</v>
      </c>
      <c r="N7" s="42"/>
      <c r="O7" s="50"/>
      <c r="P7" s="50"/>
    </row>
    <row r="8" spans="1:16" ht="15" customHeight="1" x14ac:dyDescent="0.3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9</v>
      </c>
      <c r="K8" s="7">
        <v>9</v>
      </c>
      <c r="L8" s="7">
        <v>10</v>
      </c>
      <c r="M8" s="7">
        <v>11</v>
      </c>
      <c r="N8" s="7">
        <v>12</v>
      </c>
      <c r="O8" s="7">
        <v>14</v>
      </c>
      <c r="P8" s="31">
        <v>15</v>
      </c>
    </row>
    <row r="9" spans="1:16" s="36" customFormat="1" ht="58.2" customHeight="1" x14ac:dyDescent="0.3">
      <c r="A9" s="29">
        <v>1</v>
      </c>
      <c r="B9" s="29" t="s">
        <v>30</v>
      </c>
      <c r="C9" s="29" t="s">
        <v>28</v>
      </c>
      <c r="D9" s="8" t="s">
        <v>21</v>
      </c>
      <c r="E9" s="29">
        <v>1</v>
      </c>
      <c r="F9" s="24" t="s">
        <v>25</v>
      </c>
      <c r="G9" s="24" t="s">
        <v>25</v>
      </c>
      <c r="H9" s="30">
        <v>5000</v>
      </c>
      <c r="I9" s="30">
        <v>8700</v>
      </c>
      <c r="J9" s="30">
        <v>7000</v>
      </c>
      <c r="K9" s="21">
        <f>(H9+J9+I9)/1</f>
        <v>20700</v>
      </c>
      <c r="L9" s="21">
        <f>STDEV(H9:J9)</f>
        <v>1852.0259177452135</v>
      </c>
      <c r="M9" s="21">
        <f>L9/K9*100</f>
        <v>8.9469851098802575</v>
      </c>
      <c r="N9" s="33">
        <f>MIN(H9:J9)</f>
        <v>5000</v>
      </c>
      <c r="O9" s="34">
        <f t="shared" ref="O9:O10" si="0">N9*E9</f>
        <v>5000</v>
      </c>
      <c r="P9" s="35">
        <v>225</v>
      </c>
    </row>
    <row r="10" spans="1:16" s="36" customFormat="1" ht="39.6" customHeight="1" x14ac:dyDescent="0.3">
      <c r="A10" s="29">
        <v>2</v>
      </c>
      <c r="B10" s="29" t="s">
        <v>26</v>
      </c>
      <c r="C10" s="7" t="s">
        <v>29</v>
      </c>
      <c r="D10" s="29" t="s">
        <v>31</v>
      </c>
      <c r="E10" s="29">
        <v>1</v>
      </c>
      <c r="F10" s="24" t="s">
        <v>25</v>
      </c>
      <c r="G10" s="24" t="s">
        <v>25</v>
      </c>
      <c r="H10" s="30">
        <v>9300</v>
      </c>
      <c r="I10" s="30">
        <v>10670</v>
      </c>
      <c r="J10" s="30">
        <v>12100</v>
      </c>
      <c r="K10" s="21">
        <f>(H10+J10+I10)/1</f>
        <v>32070</v>
      </c>
      <c r="L10" s="21">
        <f>STDEV(H10:J10)</f>
        <v>1400.1071387576023</v>
      </c>
      <c r="M10" s="21">
        <f t="shared" ref="M10" si="1">L10/K10*100</f>
        <v>4.3657846546853829</v>
      </c>
      <c r="N10" s="33">
        <f t="shared" ref="N10" si="2">MIN(H10:J10)</f>
        <v>9300</v>
      </c>
      <c r="O10" s="34">
        <f t="shared" si="0"/>
        <v>9300</v>
      </c>
      <c r="P10" s="35">
        <v>340</v>
      </c>
    </row>
    <row r="11" spans="1:16" s="36" customFormat="1" ht="42.6" customHeight="1" x14ac:dyDescent="0.3">
      <c r="A11" s="32">
        <v>3</v>
      </c>
      <c r="B11" s="28" t="s">
        <v>27</v>
      </c>
      <c r="C11" s="8" t="s">
        <v>29</v>
      </c>
      <c r="D11" s="8" t="s">
        <v>31</v>
      </c>
      <c r="E11" s="8">
        <v>1</v>
      </c>
      <c r="F11" s="24" t="s">
        <v>25</v>
      </c>
      <c r="G11" s="24" t="s">
        <v>25</v>
      </c>
      <c r="H11" s="21">
        <v>8200</v>
      </c>
      <c r="I11" s="21">
        <v>8900</v>
      </c>
      <c r="J11" s="21">
        <v>7865</v>
      </c>
      <c r="K11" s="21">
        <f>(H11+J11+I11)/1</f>
        <v>24965</v>
      </c>
      <c r="L11" s="21">
        <f>STDEV(H11:J11)</f>
        <v>528.11772677437489</v>
      </c>
      <c r="M11" s="21">
        <f>L11/K11*100</f>
        <v>2.1154325126151607</v>
      </c>
      <c r="N11" s="33">
        <f>MIN(H11:J11)</f>
        <v>7865</v>
      </c>
      <c r="O11" s="34">
        <f>N11*E11</f>
        <v>7865</v>
      </c>
      <c r="P11" s="35">
        <v>340</v>
      </c>
    </row>
    <row r="12" spans="1:16" ht="31.5" customHeight="1" x14ac:dyDescent="0.3">
      <c r="A12" s="37" t="s">
        <v>4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9">
        <f>O9+O10+O11</f>
        <v>22165</v>
      </c>
    </row>
    <row r="13" spans="1:16" ht="37.950000000000003" customHeight="1" x14ac:dyDescent="0.3">
      <c r="A13" s="44" t="s">
        <v>19</v>
      </c>
      <c r="B13" s="44"/>
      <c r="C13" s="44"/>
      <c r="D13" s="44"/>
      <c r="E13" s="44"/>
      <c r="F13" s="44"/>
      <c r="G13" s="44"/>
      <c r="H13" s="20">
        <f>O12</f>
        <v>22165</v>
      </c>
      <c r="I13" s="20"/>
      <c r="J13" s="20"/>
      <c r="K13" s="18"/>
      <c r="L13" s="17"/>
      <c r="M13" s="10"/>
      <c r="N13" s="10"/>
      <c r="O13" s="11"/>
    </row>
    <row r="14" spans="1:16" ht="33.6" customHeight="1" x14ac:dyDescent="0.3">
      <c r="A14" s="46" t="s">
        <v>20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spans="1:16" ht="31.95" customHeight="1" x14ac:dyDescent="0.3">
      <c r="A15" s="46" t="s">
        <v>22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</row>
    <row r="16" spans="1:16" s="27" customFormat="1" ht="133.5" customHeight="1" x14ac:dyDescent="0.3">
      <c r="A16" s="48" t="s">
        <v>40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</row>
    <row r="17" spans="1:15" ht="30" customHeight="1" x14ac:dyDescent="0.3">
      <c r="A17" s="47" t="s">
        <v>9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</row>
    <row r="18" spans="1:15" ht="34.5" customHeight="1" x14ac:dyDescent="0.3">
      <c r="A18" s="47" t="s">
        <v>18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</row>
    <row r="19" spans="1:15" ht="30" customHeight="1" x14ac:dyDescent="0.3">
      <c r="A19" s="45" t="s">
        <v>38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</row>
    <row r="20" spans="1:15" ht="33" customHeight="1" x14ac:dyDescent="0.3">
      <c r="A20" s="12"/>
      <c r="B20" s="15" t="s">
        <v>12</v>
      </c>
      <c r="C20" s="15"/>
      <c r="D20" s="15"/>
      <c r="E20" s="15"/>
      <c r="F20" s="15"/>
      <c r="G20" s="26"/>
      <c r="O20" s="22"/>
    </row>
    <row r="21" spans="1:15" ht="46.2" customHeight="1" x14ac:dyDescent="0.3">
      <c r="B21" s="12" t="s">
        <v>39</v>
      </c>
      <c r="O21" s="19"/>
    </row>
    <row r="22" spans="1:15" ht="28.2" customHeight="1" x14ac:dyDescent="0.3"/>
  </sheetData>
  <sheetProtection deleteColumns="0"/>
  <mergeCells count="25">
    <mergeCell ref="P6:P7"/>
    <mergeCell ref="A2:O2"/>
    <mergeCell ref="F6:F7"/>
    <mergeCell ref="C6:C7"/>
    <mergeCell ref="K6:M6"/>
    <mergeCell ref="A4:E4"/>
    <mergeCell ref="A3:O3"/>
    <mergeCell ref="G4:O4"/>
    <mergeCell ref="A5:O5"/>
    <mergeCell ref="O6:O7"/>
    <mergeCell ref="A13:G13"/>
    <mergeCell ref="A19:O19"/>
    <mergeCell ref="A14:O14"/>
    <mergeCell ref="A17:O17"/>
    <mergeCell ref="A18:O18"/>
    <mergeCell ref="A15:O15"/>
    <mergeCell ref="A16:O16"/>
    <mergeCell ref="A12:N12"/>
    <mergeCell ref="A6:A7"/>
    <mergeCell ref="B6:B7"/>
    <mergeCell ref="H6:J6"/>
    <mergeCell ref="N6:N7"/>
    <mergeCell ref="G6:G7"/>
    <mergeCell ref="D6:D7"/>
    <mergeCell ref="E6:E7"/>
  </mergeCells>
  <pageMargins left="0.19685039370078741" right="0.19685039370078741" top="0.59055118110236227" bottom="0.19685039370078741" header="3.937007874015748E-2" footer="3.937007874015748E-2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2026-05-19T08:46:20Z</dcterms:modified>
</cp:coreProperties>
</file>