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ГОС ЗАКУПКИ\2026\В работе\СОУТ\"/>
    </mc:Choice>
  </mc:AlternateContent>
  <bookViews>
    <workbookView xWindow="-105" yWindow="-105" windowWidth="23250" windowHeight="12570"/>
  </bookViews>
  <sheets>
    <sheet name="Расчет НМЦК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F5" i="1"/>
  <c r="D5" i="1"/>
  <c r="D6" i="1" l="1"/>
  <c r="L8" i="1" s="1"/>
  <c r="F6" i="1"/>
  <c r="K5" i="1" l="1"/>
  <c r="H6" i="1" l="1"/>
  <c r="N5" i="1" l="1"/>
  <c r="N6" i="1" s="1"/>
  <c r="J5" i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<sst xmlns="http://schemas.openxmlformats.org/spreadsheetml/2006/main" count="26" uniqueCount="22">
  <si>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</si>
  <si>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</si>
  <si>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</si>
  <si>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</si>
  <si>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</si>
  <si>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</si>
  <si>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</si>
  <si>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</si>
  <si>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</si>
  <si>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</si>
  <si>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</si>
  <si>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</si>
  <si>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</si>
  <si>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</si>
  <si>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</si>
  <si>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</si>
  <si>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</si>
  <si>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Директор ГБОУ школа №45 Приморского района Санкт-Петербурга</t>
  </si>
  <si>
    <t>О.А. Пискунович</t>
  </si>
  <si>
    <t>____________</t>
  </si>
  <si>
    <t>шт</t>
  </si>
  <si>
    <t>Оценка профессиональных
рисков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</si>
</sst>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43" fontId="5" fillId="3" borderId="12" xfId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8" fillId="0" borderId="0" xfId="0" applyFont="1" applyAlignment="1"/>
    <xf numFmtId="43" fontId="4" fillId="0" borderId="13" xfId="0" applyNumberFormat="1" applyFont="1" applyBorder="1" applyAlignment="1">
      <alignment horizontal="center" vertical="center"/>
    </xf>
    <xf numFmtId="0" fontId="4" fillId="4" borderId="1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3" fontId="7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3"/>
  <sheetViews>
    <sheetView tabSelected="1" view="pageBreakPreview" zoomScaleNormal="90" zoomScaleSheetLayoutView="100" workbookViewId="0">
      <selection activeCell="F18" sqref="F18"/>
    </sheetView>
  </sheetViews>
  <sheetFormatPr defaultRowHeight="15" x14ac:dyDescent="0.25"/>
  <cols>
    <col min="1" max="1" width="1.5703125" customWidth="1"/>
    <col min="2" max="2" width="6.28515625" customWidth="1"/>
    <col min="3" max="3" width="37.140625" style="1" customWidth="1"/>
    <col min="4" max="4" width="14.7109375" customWidth="1"/>
    <col min="5" max="5" width="13.28515625" customWidth="1"/>
    <col min="6" max="6" width="13.42578125" customWidth="1"/>
    <col min="7" max="7" width="13.28515625" customWidth="1"/>
    <col min="8" max="8" width="13.7109375" customWidth="1"/>
    <col min="9" max="9" width="13" customWidth="1"/>
    <col min="10" max="10" width="14.42578125" customWidth="1"/>
    <col min="11" max="11" width="13" customWidth="1"/>
    <col min="12" max="12" width="7.85546875" customWidth="1"/>
    <col min="13" max="13" width="9.140625" customWidth="1"/>
    <col min="14" max="14" width="18.1406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28" t="s">
        <v>14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P2" s="3" t="s">
        <v>7</v>
      </c>
      <c r="Q2" s="31" t="s">
        <v>13</v>
      </c>
      <c r="R2" s="32"/>
    </row>
    <row r="3" spans="2:18" ht="15.75" thickBot="1" x14ac:dyDescent="0.3">
      <c r="P3" s="4" t="s">
        <v>8</v>
      </c>
      <c r="Q3" s="33"/>
      <c r="R3" s="34"/>
    </row>
    <row r="4" spans="2:18" ht="45" x14ac:dyDescent="0.25">
      <c r="B4" s="16" t="s">
        <v>0</v>
      </c>
      <c r="C4" s="16" t="s">
        <v>1</v>
      </c>
      <c r="D4" s="17" t="s">
        <v>16</v>
      </c>
      <c r="E4" s="16" t="s">
        <v>2</v>
      </c>
      <c r="F4" s="17" t="s">
        <v>16</v>
      </c>
      <c r="G4" s="16" t="s">
        <v>2</v>
      </c>
      <c r="H4" s="17" t="s">
        <v>16</v>
      </c>
      <c r="I4" s="16" t="s">
        <v>2</v>
      </c>
      <c r="J4" s="16" t="s">
        <v>5</v>
      </c>
      <c r="K4" s="16" t="s">
        <v>3</v>
      </c>
      <c r="L4" s="16" t="s">
        <v>4</v>
      </c>
      <c r="M4" s="16" t="s">
        <v>9</v>
      </c>
      <c r="N4" s="16" t="s">
        <v>10</v>
      </c>
      <c r="P4" s="5" t="s">
        <v>6</v>
      </c>
      <c r="Q4" s="7" t="s">
        <v>11</v>
      </c>
      <c r="R4" s="8" t="s">
        <v>12</v>
      </c>
    </row>
    <row r="5" spans="2:18" ht="25.5" customHeight="1" x14ac:dyDescent="0.25">
      <c r="B5" s="15">
        <v>1</v>
      </c>
      <c r="C5" s="26" t="s">
        <v>21</v>
      </c>
      <c r="D5" s="19">
        <f>E5*L5</f>
        <v>56000</v>
      </c>
      <c r="E5" s="19">
        <v>1600</v>
      </c>
      <c r="F5" s="19">
        <f>G5*L5</f>
        <v>56000</v>
      </c>
      <c r="G5" s="19">
        <v>1600</v>
      </c>
      <c r="H5" s="19">
        <f>I5*L5</f>
        <v>59500</v>
      </c>
      <c r="I5" s="19">
        <v>1700</v>
      </c>
      <c r="J5" s="20">
        <f t="shared" ref="J5" si="0">STDEV(E5,G5,I5)/AVERAGE(E5,G5,I5)</f>
        <v>3.5347975664670968E-2</v>
      </c>
      <c r="K5" s="20">
        <f t="shared" ref="K5" si="1">ROUND((E5+G5+I5)/3,2)</f>
        <v>1633.33</v>
      </c>
      <c r="L5" s="19">
        <v>35</v>
      </c>
      <c r="M5" s="21" t="s">
        <v>20</v>
      </c>
      <c r="N5" s="20">
        <f t="shared" ref="N5" si="2">K5*L5</f>
        <v>57166.549999999996</v>
      </c>
      <c r="P5" s="6"/>
      <c r="Q5" s="9"/>
      <c r="R5" s="10"/>
    </row>
    <row r="6" spans="2:18" x14ac:dyDescent="0.25">
      <c r="B6" s="36"/>
      <c r="C6" s="37"/>
      <c r="D6" s="25">
        <f>SUM(D5:D5)</f>
        <v>56000</v>
      </c>
      <c r="E6" s="15"/>
      <c r="F6" s="18">
        <f>SUM(F5:F5)</f>
        <v>56000</v>
      </c>
      <c r="G6" s="15"/>
      <c r="H6" s="18">
        <f>SUM(H5:H5)</f>
        <v>59500</v>
      </c>
      <c r="I6" s="15"/>
      <c r="J6" s="15"/>
      <c r="K6" s="35"/>
      <c r="L6" s="35"/>
      <c r="M6" s="35"/>
      <c r="N6" s="22">
        <f>SUM(N5:N5)</f>
        <v>57166.549999999996</v>
      </c>
    </row>
    <row r="7" spans="2:18" x14ac:dyDescent="0.25">
      <c r="B7" s="11"/>
      <c r="C7" s="2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8" ht="20.25" x14ac:dyDescent="0.25">
      <c r="B8" s="38" t="s">
        <v>15</v>
      </c>
      <c r="C8" s="38"/>
      <c r="D8" s="38"/>
      <c r="E8" s="38"/>
      <c r="F8" s="38"/>
      <c r="G8" s="38"/>
      <c r="H8" s="38"/>
      <c r="I8" s="38"/>
      <c r="J8" s="38"/>
      <c r="K8" s="38"/>
      <c r="L8" s="39">
        <f>D6</f>
        <v>56000</v>
      </c>
      <c r="M8" s="39"/>
      <c r="N8" s="39"/>
    </row>
    <row r="9" spans="2:18" x14ac:dyDescent="0.25">
      <c r="B9" s="12"/>
      <c r="C9" s="13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</row>
    <row r="12" spans="2:18" ht="20.25" x14ac:dyDescent="0.3">
      <c r="B12" s="40" t="s">
        <v>17</v>
      </c>
      <c r="C12" s="40"/>
      <c r="D12" s="40"/>
      <c r="E12" s="40"/>
      <c r="F12" s="40"/>
      <c r="G12" s="40"/>
      <c r="H12" s="40"/>
      <c r="I12" s="24" t="s">
        <v>19</v>
      </c>
      <c r="K12" s="24" t="s">
        <v>18</v>
      </c>
      <c r="M12" s="24"/>
      <c r="N12" s="24"/>
    </row>
    <row r="13" spans="2:18" x14ac:dyDescent="0.25">
      <c r="D13" s="27"/>
      <c r="E13" s="27"/>
      <c r="F13" s="27"/>
      <c r="G13" s="27"/>
      <c r="H13" s="27"/>
      <c r="I13" s="27"/>
      <c r="J13" s="27"/>
      <c r="K13" s="27"/>
      <c r="L13" s="27"/>
    </row>
  </sheetData>
  <mergeCells count="8">
    <mergeCell ref="D13:L13"/>
    <mergeCell ref="B2:N2"/>
    <mergeCell ref="Q2:R3"/>
    <mergeCell ref="K6:M6"/>
    <mergeCell ref="B6:C6"/>
    <mergeCell ref="B8:K8"/>
    <mergeCell ref="L8:N8"/>
    <mergeCell ref="B12:H12"/>
  </mergeCells>
  <conditionalFormatting sqref="P5">
    <cfRule type="cellIs" dxfId="1" priority="5" operator="equal">
      <formula>$P$3</formula>
    </cfRule>
    <cfRule type="cellIs" dxfId="0" priority="6" operator="equal">
      <formula>$P$2</formula>
    </cfRule>
  </conditionalFormatting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user</cp:lastModifiedBy>
  <cp:lastPrinted>2026-05-06T06:02:13Z</cp:lastPrinted>
  <dcterms:created xsi:type="dcterms:W3CDTF">2022-03-03T13:37:14Z</dcterms:created>
  <dcterms:modified xsi:type="dcterms:W3CDTF">2026-05-06T06:02:39Z</dcterms:modified>
</cp:coreProperties>
</file>