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G10" i="1" l="1"/>
  <c r="F10" i="1"/>
  <c r="E10" i="1"/>
  <c r="D10" i="1"/>
  <c r="L9" i="1" l="1"/>
  <c r="M9" i="1"/>
  <c r="I9" i="1"/>
  <c r="N9" i="1" l="1"/>
  <c r="O9" i="1"/>
  <c r="J10" i="1" l="1"/>
  <c r="I8" i="1" l="1"/>
  <c r="L8" i="1"/>
  <c r="O8" i="1" s="1"/>
  <c r="M8" i="1"/>
  <c r="N8" i="1" l="1"/>
  <c r="O11" i="1"/>
</calcChain>
</file>

<file path=xl/sharedStrings.xml><?xml version="1.0" encoding="utf-8"?>
<sst xmlns="http://schemas.openxmlformats.org/spreadsheetml/2006/main" count="30" uniqueCount="30">
  <si>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</si>
  <si>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</si>
  <si>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</si>
  <si>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</si>
  <si>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</si>
  <si>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                  , руб. </t>
  </si>
  <si>
    <t>ИЦИ №2</t>
  </si>
  <si>
    <t>ИЦИ №3</t>
  </si>
  <si>
    <t>ИЦИ №4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</si>
  <si>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</si>
  <si>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</si>
  <si>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</si>
  <si>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</si>
  <si>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8/10</t>
  </si>
  <si>
    <t>тел. 246-32-08</t>
  </si>
  <si>
    <t xml:space="preserve">ИЦИ №1 </t>
  </si>
  <si>
    <t>Специалист по закупкам</t>
  </si>
  <si>
    <t>Буквина Т.В.</t>
  </si>
  <si>
    <t>Цена договора с наименьшим предложением</t>
  </si>
  <si>
    <t>14=8*9/10</t>
  </si>
  <si>
    <r>
      <t xml:space="preserve">V - коэф-нт вариации </t>
    </r>
    <r>
      <rPr>
        <sz val="10"/>
        <color indexed="10"/>
        <rFont val="Times New Roman"/>
        <family val="1"/>
        <charset val="204"/>
      </rPr>
      <t>(не должен превышать 33%)</t>
    </r>
  </si>
  <si>
    <r>
      <rPr>
        <sz val="12"/>
        <color indexed="8"/>
        <rFont val="Times New Roman"/>
        <family val="1"/>
        <charset val="204"/>
      </rPr>
      <t>n</t>
    </r>
    <r>
      <rPr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</si>
  <si>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ОКПД 2</t>
  </si>
  <si>
    <t>Особенности определения начальной (максимальной) цены контракта, цены контракта, заключаемого с единственным поставщиком (подрядчиком, исполнителем),начальной цены единицы товара  обусловлены п. 7 (абз. 5) Постановления Правительства Российской Федерации от 23 декабря 2024 г. N 1875, когда осуществляется закупка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5 тыс. рублей. Объект закупки не включает товары, указанные в приложении N 1 к настоящему постановлению и не соответствует описаниям в реестре товаров и в Распоряжении 100-р</t>
  </si>
  <si>
    <t>Расчет НМЦК на поставку бытовой химиии</t>
  </si>
  <si>
    <t>Освежитель воздуха</t>
  </si>
  <si>
    <t>20.41.32.114 - Средства моющие для туалетов и ванных комнат</t>
  </si>
  <si>
    <t>20.41.41.000 - Средства для дезодорирования и ароматизации воздуха в помещениях.  (освежители воздуха)</t>
  </si>
  <si>
    <t>Цена из 100-р</t>
  </si>
  <si>
    <t>Адрилан 850 мл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</si>
</sst>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6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theme="0"/>
      <name val="Times New Roman"/>
      <family val="1"/>
      <charset val="204"/>
    </font>
    <font>
      <sz val="10"/>
      <color theme="5" tint="-0.249977111117893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40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4" fontId="3" fillId="2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5" fillId="0" borderId="5" xfId="0" applyFont="1" applyBorder="1" applyAlignment="1"/>
    <xf numFmtId="0" fontId="7" fillId="0" borderId="0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10" fillId="3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2" fontId="5" fillId="0" borderId="6" xfId="0" applyNumberFormat="1" applyFont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76200</xdr:colOff>
      <xdr:row>5</xdr:row>
      <xdr:rowOff>200034</xdr:rowOff>
    </xdr:from>
    <xdr:to>
      <xdr:col>8</xdr:col>
      <xdr:colOff>571500</xdr:colOff>
      <xdr:row>5</xdr:row>
      <xdr:rowOff>904875</xdr:rowOff>
    </xdr:to>
    <xdr:pic>
      <xdr:nvPicPr>
        <xdr:cNvPr id="8" name="Рисунок 7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400800" y="2705109"/>
          <a:ext cx="495300" cy="7048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47625</xdr:colOff>
      <xdr:row>5</xdr:row>
      <xdr:rowOff>533409</xdr:rowOff>
    </xdr:from>
    <xdr:to>
      <xdr:col>14</xdr:col>
      <xdr:colOff>571500</xdr:colOff>
      <xdr:row>5</xdr:row>
      <xdr:rowOff>923925</xdr:rowOff>
    </xdr:to>
    <xdr:pic>
      <xdr:nvPicPr>
        <xdr:cNvPr id="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972425" y="857259"/>
          <a:ext cx="523875" cy="390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28575</xdr:colOff>
      <xdr:row>5</xdr:row>
      <xdr:rowOff>590560</xdr:rowOff>
    </xdr:from>
    <xdr:to>
      <xdr:col>13</xdr:col>
      <xdr:colOff>0</xdr:colOff>
      <xdr:row>5</xdr:row>
      <xdr:rowOff>1152525</xdr:rowOff>
    </xdr:to>
    <xdr:pic>
      <xdr:nvPicPr>
        <xdr:cNvPr id="1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4175" y="914410"/>
          <a:ext cx="581025" cy="5619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152400</xdr:colOff>
      <xdr:row>5</xdr:row>
      <xdr:rowOff>962038</xdr:rowOff>
    </xdr:from>
    <xdr:to>
      <xdr:col>14</xdr:col>
      <xdr:colOff>85725</xdr:colOff>
      <xdr:row>6</xdr:row>
      <xdr:rowOff>0</xdr:rowOff>
    </xdr:to>
    <xdr:pic>
      <xdr:nvPicPr>
        <xdr:cNvPr id="1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7600" y="1285888"/>
          <a:ext cx="542925" cy="3524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85725</xdr:colOff>
      <xdr:row>5</xdr:row>
      <xdr:rowOff>104781</xdr:rowOff>
    </xdr:from>
    <xdr:to>
      <xdr:col>14</xdr:col>
      <xdr:colOff>628650</xdr:colOff>
      <xdr:row>5</xdr:row>
      <xdr:rowOff>323851</xdr:rowOff>
    </xdr:to>
    <xdr:pic>
      <xdr:nvPicPr>
        <xdr:cNvPr id="12" name="Picture 6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010525" y="428631"/>
          <a:ext cx="542925" cy="2190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95250</xdr:colOff>
      <xdr:row>10</xdr:row>
      <xdr:rowOff>9525</xdr:rowOff>
    </xdr:from>
    <xdr:to>
      <xdr:col>14</xdr:col>
      <xdr:colOff>0</xdr:colOff>
      <xdr:row>11</xdr:row>
      <xdr:rowOff>85725</xdr:rowOff>
    </xdr:to>
    <xdr:pic>
      <xdr:nvPicPr>
        <xdr:cNvPr id="13" name="Picture 7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267825" y="5534025"/>
          <a:ext cx="5143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16"/>
  <sheetViews>
    <sheetView tabSelected="1" workbookViewId="0">
      <selection activeCell="C9" sqref="C9"/>
    </sheetView>
  </sheetViews>
  <sheetFormatPr defaultRowHeight="15" x14ac:dyDescent="0.25"/>
  <cols>
    <col min="1" max="1" width="9.140625" style="7"/>
    <col min="2" max="2" width="20" style="8" customWidth="1"/>
    <col min="3" max="3" width="26" style="8" customWidth="1"/>
    <col min="4" max="12" width="9.140625" style="7"/>
    <col min="13" max="13" width="9.140625" style="7" customWidth="1"/>
    <col min="14" max="14" width="9.140625" style="7"/>
    <col min="15" max="15" width="11.5703125" style="7" customWidth="1"/>
    <col min="16" max="16" width="15.5703125" style="7" customWidth="1"/>
    <col min="17" max="16384" width="9.140625" style="7"/>
  </cols>
  <sheetData>
    <row r="2" spans="1:16" x14ac:dyDescent="0.25">
      <c r="G2" s="7" t="s">
        <v>24</v>
      </c>
    </row>
    <row r="3" spans="1:16" ht="142.5" customHeight="1" x14ac:dyDescent="0.3">
      <c r="A3" s="30" t="s">
        <v>23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</row>
    <row r="4" spans="1:16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ht="28.5" customHeight="1" x14ac:dyDescent="0.25">
      <c r="A5" s="36" t="s">
        <v>0</v>
      </c>
      <c r="B5" s="37" t="s">
        <v>1</v>
      </c>
      <c r="C5" s="25"/>
      <c r="D5" s="38" t="s">
        <v>2</v>
      </c>
      <c r="E5" s="38"/>
      <c r="F5" s="38"/>
      <c r="G5" s="38"/>
      <c r="H5" s="38"/>
      <c r="I5" s="38"/>
      <c r="J5" s="37" t="s">
        <v>3</v>
      </c>
      <c r="K5" s="37" t="s">
        <v>21</v>
      </c>
      <c r="L5" s="39" t="s">
        <v>4</v>
      </c>
      <c r="M5" s="39"/>
      <c r="N5" s="39"/>
      <c r="O5" s="5" t="s">
        <v>5</v>
      </c>
      <c r="P5" s="10"/>
    </row>
    <row r="6" spans="1:16" ht="102" x14ac:dyDescent="0.25">
      <c r="A6" s="36"/>
      <c r="B6" s="37"/>
      <c r="C6" s="25" t="s">
        <v>22</v>
      </c>
      <c r="D6" s="12" t="s">
        <v>15</v>
      </c>
      <c r="E6" s="12" t="s">
        <v>6</v>
      </c>
      <c r="F6" s="12" t="s">
        <v>7</v>
      </c>
      <c r="G6" s="12" t="s">
        <v>8</v>
      </c>
      <c r="H6" s="12" t="s">
        <v>28</v>
      </c>
      <c r="I6" s="1"/>
      <c r="J6" s="37"/>
      <c r="K6" s="37"/>
      <c r="L6" s="3" t="s">
        <v>9</v>
      </c>
      <c r="M6" s="16" t="s">
        <v>10</v>
      </c>
      <c r="N6" s="16" t="s">
        <v>20</v>
      </c>
      <c r="O6" s="17"/>
      <c r="P6" s="11" t="s">
        <v>18</v>
      </c>
    </row>
    <row r="7" spans="1:16" ht="51.75" thickBot="1" x14ac:dyDescent="0.3">
      <c r="A7" s="12">
        <v>1</v>
      </c>
      <c r="B7" s="12">
        <v>2</v>
      </c>
      <c r="C7" s="25"/>
      <c r="D7" s="12">
        <v>3</v>
      </c>
      <c r="E7" s="12">
        <v>4</v>
      </c>
      <c r="F7" s="12">
        <v>5</v>
      </c>
      <c r="G7" s="12">
        <v>6</v>
      </c>
      <c r="H7" s="12">
        <v>7</v>
      </c>
      <c r="I7" s="12" t="s">
        <v>11</v>
      </c>
      <c r="J7" s="12">
        <v>9</v>
      </c>
      <c r="K7" s="12" t="s">
        <v>12</v>
      </c>
      <c r="L7" s="18" t="s">
        <v>13</v>
      </c>
      <c r="M7" s="18">
        <v>12</v>
      </c>
      <c r="N7" s="18">
        <v>13</v>
      </c>
      <c r="O7" s="12" t="s">
        <v>19</v>
      </c>
      <c r="P7" s="10"/>
    </row>
    <row r="8" spans="1:16" ht="126" customHeight="1" x14ac:dyDescent="0.25">
      <c r="A8" s="12">
        <v>1</v>
      </c>
      <c r="B8" s="23" t="s">
        <v>25</v>
      </c>
      <c r="C8" s="26" t="s">
        <v>27</v>
      </c>
      <c r="D8" s="19">
        <v>134</v>
      </c>
      <c r="E8" s="19">
        <v>205</v>
      </c>
      <c r="F8" s="19">
        <v>119</v>
      </c>
      <c r="G8" s="19">
        <v>110</v>
      </c>
      <c r="H8" s="28">
        <v>98.15</v>
      </c>
      <c r="I8" s="9">
        <f>D8+E8+F8+G8+H8</f>
        <v>666.15</v>
      </c>
      <c r="J8" s="2">
        <v>60</v>
      </c>
      <c r="K8" s="12">
        <v>3</v>
      </c>
      <c r="L8" s="3">
        <f>ROUND(AVERAGE(D8:H8),2)</f>
        <v>133.22999999999999</v>
      </c>
      <c r="M8" s="3">
        <f>STDEV(D8:H8)</f>
        <v>42.202659868780827</v>
      </c>
      <c r="N8" s="4">
        <f>M8/L8</f>
        <v>0.31676544223358727</v>
      </c>
      <c r="O8" s="5">
        <f>L8*J8</f>
        <v>7993.7999999999993</v>
      </c>
      <c r="P8" s="31">
        <v>16677</v>
      </c>
    </row>
    <row r="9" spans="1:16" ht="56.25" customHeight="1" x14ac:dyDescent="0.25">
      <c r="A9" s="15">
        <v>2</v>
      </c>
      <c r="B9" s="22" t="s">
        <v>29</v>
      </c>
      <c r="C9" s="27" t="s">
        <v>26</v>
      </c>
      <c r="D9" s="19">
        <v>188</v>
      </c>
      <c r="E9" s="19">
        <v>179.8</v>
      </c>
      <c r="F9" s="19">
        <v>189</v>
      </c>
      <c r="G9" s="19">
        <v>190.63</v>
      </c>
      <c r="H9" s="15"/>
      <c r="I9" s="24">
        <f>D9+E9+F9+G9+H9</f>
        <v>747.43</v>
      </c>
      <c r="J9" s="2">
        <v>60</v>
      </c>
      <c r="K9" s="15">
        <v>3</v>
      </c>
      <c r="L9" s="3">
        <f>ROUND(AVERAGE(D9:H9),2)</f>
        <v>186.86</v>
      </c>
      <c r="M9" s="3">
        <f>STDEV(D9:H9)</f>
        <v>4.8282389819339517</v>
      </c>
      <c r="N9" s="4">
        <f>M9/L9</f>
        <v>2.5838804355849038E-2</v>
      </c>
      <c r="O9" s="5">
        <f>L9*J9</f>
        <v>11211.6</v>
      </c>
      <c r="P9" s="32"/>
    </row>
    <row r="10" spans="1:16" x14ac:dyDescent="0.25">
      <c r="A10" s="13"/>
      <c r="B10" s="13"/>
      <c r="C10" s="13"/>
      <c r="D10" s="29">
        <f>D9*J9+H8*J8</f>
        <v>17169</v>
      </c>
      <c r="E10" s="29">
        <f>E9*J9+H8*J8</f>
        <v>16677</v>
      </c>
      <c r="F10" s="29">
        <f>F9*J9+H8*J8</f>
        <v>17229</v>
      </c>
      <c r="G10" s="29">
        <f>G9*J9+H8*J8</f>
        <v>17326.8</v>
      </c>
      <c r="H10" s="13"/>
      <c r="I10" s="6"/>
      <c r="J10" s="14">
        <f>SUM(J8:J8)</f>
        <v>60</v>
      </c>
      <c r="K10" s="13"/>
      <c r="L10" s="13"/>
      <c r="M10" s="13"/>
      <c r="N10" s="13"/>
      <c r="O10" s="13"/>
      <c r="P10" s="10"/>
    </row>
    <row r="11" spans="1:16" x14ac:dyDescent="0.25">
      <c r="A11" s="33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5"/>
      <c r="N11" s="20"/>
      <c r="O11" s="5">
        <f>SUM(O8:O10)</f>
        <v>19205.400000000001</v>
      </c>
    </row>
    <row r="14" spans="1:16" x14ac:dyDescent="0.25">
      <c r="A14" s="7" t="s">
        <v>16</v>
      </c>
      <c r="F14" s="7" t="s">
        <v>17</v>
      </c>
    </row>
    <row r="16" spans="1:16" x14ac:dyDescent="0.25">
      <c r="A16" s="7" t="s">
        <v>14</v>
      </c>
    </row>
  </sheetData>
  <mergeCells count="9">
    <mergeCell ref="A3:P3"/>
    <mergeCell ref="P8:P9"/>
    <mergeCell ref="A11:M11"/>
    <mergeCell ref="A5:A6"/>
    <mergeCell ref="B5:B6"/>
    <mergeCell ref="D5:I5"/>
    <mergeCell ref="J5:J6"/>
    <mergeCell ref="K5:K6"/>
    <mergeCell ref="L5:N5"/>
  </mergeCells>
  <pageMargins left="0.7" right="0.7" top="0.75" bottom="0.75" header="0.3" footer="0.3"/>
  <pageSetup paperSize="9" scale="7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2026-05-14T14:54:48Z</dcterms:modified>
</cp:coreProperties>
</file>