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ta\Desktop\Работа\ГБОУ_578\закупки 2026\ЕД\Хозы\ХОЗЫ\"/>
    </mc:Choice>
  </mc:AlternateContent>
  <xr:revisionPtr revIDLastSave="0" documentId="8_{6BAA0C05-FBC6-4B3B-B97B-33B62EB111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НМЦК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8" i="7" l="1"/>
  <c r="K8" i="7" s="1"/>
  <c r="H8" i="7"/>
  <c r="J8" i="7" s="1"/>
  <c r="I7" i="7"/>
  <c r="H7" i="7"/>
  <c r="J7" i="7" s="1"/>
  <c r="I13" i="7"/>
  <c r="H13" i="7"/>
  <c r="J13" i="7" s="1"/>
  <c r="I12" i="7"/>
  <c r="H12" i="7"/>
  <c r="J12" i="7" s="1"/>
  <c r="I11" i="7"/>
  <c r="H11" i="7"/>
  <c r="J11" i="7" s="1"/>
  <c r="I10" i="7"/>
  <c r="H10" i="7"/>
  <c r="J10" i="7" s="1"/>
  <c r="I9" i="7"/>
  <c r="H9" i="7"/>
  <c r="J9" i="7" s="1"/>
  <c r="I16" i="7"/>
  <c r="H16" i="7"/>
  <c r="J16" i="7" s="1"/>
  <c r="I15" i="7"/>
  <c r="H15" i="7"/>
  <c r="J15" i="7" s="1"/>
  <c r="I14" i="7"/>
  <c r="H14" i="7"/>
  <c r="J14" i="7" s="1"/>
  <c r="I18" i="7"/>
  <c r="H18" i="7"/>
  <c r="J18" i="7" s="1"/>
  <c r="I17" i="7"/>
  <c r="H17" i="7"/>
  <c r="J17" i="7" s="1"/>
  <c r="J19" i="7" l="1"/>
  <c r="K10" i="7"/>
  <c r="K13" i="7"/>
  <c r="K7" i="7"/>
  <c r="K12" i="7"/>
  <c r="K9" i="7"/>
  <c r="K11" i="7"/>
  <c r="K14" i="7"/>
  <c r="K15" i="7"/>
  <c r="K16" i="7"/>
  <c r="K17" i="7"/>
  <c r="K18" i="7"/>
</calcChain>
</file>

<file path=xl/sharedStrings.xml><?xml version="1.0" encoding="utf-8"?>
<sst xmlns="http://schemas.openxmlformats.org/spreadsheetml/2006/main" count="40" uniqueCount="32">
  <si>
    <t>№ п/п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</si>
  <si>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</si>
  <si>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</si>
  <si>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</si>
  <si>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</si>
  <si>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</si>
  <si>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</si>
  <si>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</si>
  <si>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</si>
  <si>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</si>
  <si>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</si>
  <si>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</si>
  <si>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</si>
  <si>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</si>
  <si>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шт</t>
  </si>
  <si>
    <t>упак</t>
  </si>
  <si>
    <t>рул</t>
  </si>
  <si>
    <t>пара</t>
  </si>
  <si>
    <t>Бумага туалетная тип 1</t>
  </si>
  <si>
    <t>Бумага туалетная тип 2</t>
  </si>
  <si>
    <t>Ведро тип 1</t>
  </si>
  <si>
    <t xml:space="preserve">Губка тип 1 </t>
  </si>
  <si>
    <t>Губка тип 2</t>
  </si>
  <si>
    <t>Мешки для мусора тип 1</t>
  </si>
  <si>
    <t>Мешки для мусора тип 2</t>
  </si>
  <si>
    <t>Мешки для мусора тип 3</t>
  </si>
  <si>
    <t>Мыло туалетное тип 1</t>
  </si>
  <si>
    <t>Мыло туалетное тип 2</t>
  </si>
  <si>
    <t>Мыло туалетное тип 3</t>
  </si>
  <si>
    <t>Перчатки тип 1</t>
  </si>
  <si>
    <t>Директор ___________________________ / Е.И. Зимина
М.П.</t>
  </si>
  <si>
    <t>Поставка средств гигиены и товаров для уборки помещений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</si>
</sst>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7" fillId="0" borderId="0"/>
    <xf numFmtId="0" fontId="8" fillId="0" borderId="0"/>
    <xf numFmtId="0" fontId="1" fillId="0" borderId="0"/>
    <xf numFmtId="0" fontId="9" fillId="0" borderId="0"/>
    <xf numFmtId="0" fontId="10" fillId="0" borderId="0"/>
    <xf numFmtId="43" fontId="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</cellStyleXfs>
  <cellXfs count="36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164" fontId="0" fillId="0" borderId="0" xfId="0" applyNumberFormat="1"/>
    <xf numFmtId="4" fontId="6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12" fillId="0" borderId="1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1000000}"/>
    <cellStyle name="Обычный 2" xfId="1" xr:uid="{00000000-0005-0000-0000-000002000000}"/>
    <cellStyle name="Обычный 2 2 2" xfId="8" xr:uid="{00000000-0005-0000-0000-000003000000}"/>
    <cellStyle name="Обычный 2 5 2" xfId="3" xr:uid="{00000000-0005-0000-0000-000004000000}"/>
    <cellStyle name="Обычный 4" xfId="2" xr:uid="{00000000-0005-0000-0000-000005000000}"/>
    <cellStyle name="Обычный 4 2" xfId="9" xr:uid="{00000000-0005-0000-0000-000006000000}"/>
    <cellStyle name="Обычный 5" xfId="7" xr:uid="{00000000-0005-0000-0000-000007000000}"/>
    <cellStyle name="Обычный 9 2 2" xfId="4" xr:uid="{00000000-0005-0000-0000-000008000000}"/>
    <cellStyle name="Финансовый 3 2" xfId="6" xr:uid="{00000000-0005-0000-0000-000009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N25"/>
  <sheetViews>
    <sheetView tabSelected="1" zoomScale="90" zoomScaleNormal="90" workbookViewId="0">
      <selection activeCell="E18" sqref="E18"/>
    </sheetView>
  </sheetViews>
  <sheetFormatPr defaultRowHeight="15" x14ac:dyDescent="0.25"/>
  <cols>
    <col min="1" max="1" width="5.28515625" customWidth="1"/>
    <col min="2" max="2" width="46.28515625" customWidth="1"/>
    <col min="3" max="3" width="8" style="2" customWidth="1"/>
    <col min="4" max="4" width="6.5703125" customWidth="1"/>
    <col min="5" max="5" width="14.28515625" customWidth="1"/>
    <col min="6" max="6" width="13.140625" customWidth="1"/>
    <col min="7" max="7" width="13.85546875" customWidth="1"/>
    <col min="8" max="8" width="15" customWidth="1"/>
    <col min="9" max="9" width="18.42578125" customWidth="1"/>
    <col min="10" max="10" width="17" customWidth="1"/>
    <col min="11" max="11" width="14.28515625" customWidth="1"/>
    <col min="12" max="12" width="30.28515625" customWidth="1"/>
    <col min="13" max="13" width="11.5703125" bestFit="1" customWidth="1"/>
  </cols>
  <sheetData>
    <row r="1" spans="1:14" ht="29.25" customHeight="1" x14ac:dyDescent="0.25">
      <c r="A1" s="29" t="s">
        <v>10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4" ht="27.75" customHeight="1" x14ac:dyDescent="0.25">
      <c r="A2" s="30" t="s">
        <v>31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4" ht="15" customHeight="1" x14ac:dyDescent="0.25">
      <c r="A3" s="33" t="s">
        <v>0</v>
      </c>
      <c r="B3" s="33" t="s">
        <v>1</v>
      </c>
      <c r="C3" s="34" t="s">
        <v>2</v>
      </c>
      <c r="D3" s="33" t="s">
        <v>3</v>
      </c>
      <c r="E3" s="23" t="s">
        <v>13</v>
      </c>
      <c r="F3" s="24"/>
      <c r="G3" s="25"/>
      <c r="H3" s="31" t="s">
        <v>11</v>
      </c>
      <c r="I3" s="31" t="s">
        <v>4</v>
      </c>
      <c r="J3" s="31" t="s">
        <v>12</v>
      </c>
      <c r="K3" s="31" t="s">
        <v>9</v>
      </c>
    </row>
    <row r="4" spans="1:14" ht="15" customHeight="1" x14ac:dyDescent="0.25">
      <c r="A4" s="33"/>
      <c r="B4" s="33"/>
      <c r="C4" s="35"/>
      <c r="D4" s="33"/>
      <c r="E4" s="26"/>
      <c r="F4" s="27"/>
      <c r="G4" s="28"/>
      <c r="H4" s="31"/>
      <c r="I4" s="31"/>
      <c r="J4" s="31"/>
      <c r="K4" s="31"/>
    </row>
    <row r="5" spans="1:14" x14ac:dyDescent="0.25">
      <c r="A5" s="33"/>
      <c r="B5" s="33"/>
      <c r="C5" s="35"/>
      <c r="D5" s="33"/>
      <c r="E5" s="31" t="s">
        <v>5</v>
      </c>
      <c r="F5" s="31" t="s">
        <v>6</v>
      </c>
      <c r="G5" s="31" t="s">
        <v>7</v>
      </c>
      <c r="H5" s="31"/>
      <c r="I5" s="31"/>
      <c r="J5" s="31"/>
      <c r="K5" s="31"/>
    </row>
    <row r="6" spans="1:14" x14ac:dyDescent="0.25">
      <c r="A6" s="33"/>
      <c r="B6" s="34"/>
      <c r="C6" s="35"/>
      <c r="D6" s="34"/>
      <c r="E6" s="32"/>
      <c r="F6" s="32"/>
      <c r="G6" s="32"/>
      <c r="H6" s="31"/>
      <c r="I6" s="31"/>
      <c r="J6" s="31"/>
      <c r="K6" s="31"/>
      <c r="L6" s="1"/>
    </row>
    <row r="7" spans="1:14" x14ac:dyDescent="0.25">
      <c r="A7" s="19">
        <v>1</v>
      </c>
      <c r="B7" s="20" t="s">
        <v>18</v>
      </c>
      <c r="C7" s="21" t="s">
        <v>15</v>
      </c>
      <c r="D7" s="14">
        <v>9</v>
      </c>
      <c r="E7" s="6">
        <v>1497.3</v>
      </c>
      <c r="F7" s="17">
        <v>1534.7</v>
      </c>
      <c r="G7" s="17">
        <v>1564.7</v>
      </c>
      <c r="H7" s="16">
        <f t="shared" ref="H7:H8" si="0">E7</f>
        <v>1497.3</v>
      </c>
      <c r="I7" s="12">
        <f t="shared" ref="I7:I8" si="1">ROUND(STDEV(E7:G7),2)</f>
        <v>33.770000000000003</v>
      </c>
      <c r="J7" s="12">
        <f t="shared" ref="J7:J8" si="2">H7*D7</f>
        <v>13475.699999999999</v>
      </c>
      <c r="K7" s="12">
        <f t="shared" ref="K7:K8" si="3">I7/H7*100</f>
        <v>2.2553930408067857</v>
      </c>
      <c r="M7" s="11"/>
      <c r="N7" s="11"/>
    </row>
    <row r="8" spans="1:14" x14ac:dyDescent="0.25">
      <c r="A8" s="19">
        <v>2</v>
      </c>
      <c r="B8" s="20" t="s">
        <v>19</v>
      </c>
      <c r="C8" s="21" t="s">
        <v>14</v>
      </c>
      <c r="D8" s="14">
        <v>576</v>
      </c>
      <c r="E8" s="6">
        <v>28.669999999999998</v>
      </c>
      <c r="F8" s="17">
        <v>29.3</v>
      </c>
      <c r="G8" s="17">
        <v>30.4</v>
      </c>
      <c r="H8" s="16">
        <f t="shared" si="0"/>
        <v>28.669999999999998</v>
      </c>
      <c r="I8" s="12">
        <f t="shared" si="1"/>
        <v>0.88</v>
      </c>
      <c r="J8" s="12">
        <f t="shared" si="2"/>
        <v>16513.919999999998</v>
      </c>
      <c r="K8" s="12">
        <f t="shared" si="3"/>
        <v>3.0694105336588771</v>
      </c>
      <c r="M8" s="11"/>
      <c r="N8" s="11"/>
    </row>
    <row r="9" spans="1:14" x14ac:dyDescent="0.25">
      <c r="A9" s="19">
        <v>3</v>
      </c>
      <c r="B9" s="20" t="s">
        <v>20</v>
      </c>
      <c r="C9" s="21" t="s">
        <v>14</v>
      </c>
      <c r="D9" s="14">
        <v>6</v>
      </c>
      <c r="E9" s="6">
        <v>177</v>
      </c>
      <c r="F9" s="17">
        <v>182</v>
      </c>
      <c r="G9" s="17">
        <v>186.2</v>
      </c>
      <c r="H9" s="16">
        <f t="shared" ref="H9:H13" si="4">E9</f>
        <v>177</v>
      </c>
      <c r="I9" s="12">
        <f t="shared" ref="I9:I13" si="5">ROUND(STDEV(E9:G9),2)</f>
        <v>4.6100000000000003</v>
      </c>
      <c r="J9" s="12">
        <f t="shared" ref="J9:J13" si="6">H9*D9</f>
        <v>1062</v>
      </c>
      <c r="K9" s="12">
        <f t="shared" ref="K9:K13" si="7">I9/H9*100</f>
        <v>2.6045197740112997</v>
      </c>
      <c r="M9" s="11"/>
      <c r="N9" s="11"/>
    </row>
    <row r="10" spans="1:14" x14ac:dyDescent="0.25">
      <c r="A10" s="19">
        <v>4</v>
      </c>
      <c r="B10" s="20" t="s">
        <v>21</v>
      </c>
      <c r="C10" s="21" t="s">
        <v>15</v>
      </c>
      <c r="D10" s="14">
        <v>10</v>
      </c>
      <c r="E10" s="6">
        <v>44.5</v>
      </c>
      <c r="F10" s="17">
        <v>45.4</v>
      </c>
      <c r="G10" s="17">
        <v>46.9</v>
      </c>
      <c r="H10" s="16">
        <f t="shared" si="4"/>
        <v>44.5</v>
      </c>
      <c r="I10" s="12">
        <f t="shared" si="5"/>
        <v>1.21</v>
      </c>
      <c r="J10" s="12">
        <f t="shared" si="6"/>
        <v>445</v>
      </c>
      <c r="K10" s="12">
        <f t="shared" si="7"/>
        <v>2.7191011235955056</v>
      </c>
      <c r="M10" s="11"/>
      <c r="N10" s="11"/>
    </row>
    <row r="11" spans="1:14" x14ac:dyDescent="0.25">
      <c r="A11" s="19">
        <v>5</v>
      </c>
      <c r="B11" s="20" t="s">
        <v>22</v>
      </c>
      <c r="C11" s="21" t="s">
        <v>15</v>
      </c>
      <c r="D11" s="14">
        <v>15</v>
      </c>
      <c r="E11" s="6">
        <v>26.4</v>
      </c>
      <c r="F11" s="17">
        <v>26.9</v>
      </c>
      <c r="G11" s="17">
        <v>27.7</v>
      </c>
      <c r="H11" s="16">
        <f t="shared" si="4"/>
        <v>26.4</v>
      </c>
      <c r="I11" s="12">
        <f t="shared" si="5"/>
        <v>0.66</v>
      </c>
      <c r="J11" s="12">
        <f t="shared" si="6"/>
        <v>396</v>
      </c>
      <c r="K11" s="12">
        <f t="shared" si="7"/>
        <v>2.5</v>
      </c>
      <c r="M11" s="11"/>
      <c r="N11" s="11"/>
    </row>
    <row r="12" spans="1:14" x14ac:dyDescent="0.25">
      <c r="A12" s="19">
        <v>6</v>
      </c>
      <c r="B12" s="20" t="s">
        <v>23</v>
      </c>
      <c r="C12" s="21" t="s">
        <v>16</v>
      </c>
      <c r="D12" s="14">
        <v>120</v>
      </c>
      <c r="E12" s="6">
        <v>151.19999999999999</v>
      </c>
      <c r="F12" s="17">
        <v>155.69999999999999</v>
      </c>
      <c r="G12" s="17">
        <v>160.1</v>
      </c>
      <c r="H12" s="16">
        <f t="shared" si="4"/>
        <v>151.19999999999999</v>
      </c>
      <c r="I12" s="12">
        <f t="shared" si="5"/>
        <v>4.45</v>
      </c>
      <c r="J12" s="12">
        <f t="shared" si="6"/>
        <v>18144</v>
      </c>
      <c r="K12" s="12">
        <f t="shared" si="7"/>
        <v>2.9431216931216935</v>
      </c>
      <c r="M12" s="11"/>
      <c r="N12" s="11"/>
    </row>
    <row r="13" spans="1:14" x14ac:dyDescent="0.25">
      <c r="A13" s="19">
        <v>7</v>
      </c>
      <c r="B13" s="20" t="s">
        <v>24</v>
      </c>
      <c r="C13" s="21" t="s">
        <v>16</v>
      </c>
      <c r="D13" s="14">
        <v>180</v>
      </c>
      <c r="E13" s="6">
        <v>112</v>
      </c>
      <c r="F13" s="17">
        <v>115.1</v>
      </c>
      <c r="G13" s="17">
        <v>118.2</v>
      </c>
      <c r="H13" s="16">
        <f t="shared" si="4"/>
        <v>112</v>
      </c>
      <c r="I13" s="12">
        <f t="shared" si="5"/>
        <v>3.1</v>
      </c>
      <c r="J13" s="12">
        <f t="shared" si="6"/>
        <v>20160</v>
      </c>
      <c r="K13" s="12">
        <f t="shared" si="7"/>
        <v>2.7678571428571432</v>
      </c>
      <c r="M13" s="11"/>
      <c r="N13" s="11"/>
    </row>
    <row r="14" spans="1:14" x14ac:dyDescent="0.25">
      <c r="A14" s="19">
        <v>8</v>
      </c>
      <c r="B14" s="20" t="s">
        <v>25</v>
      </c>
      <c r="C14" s="21" t="s">
        <v>16</v>
      </c>
      <c r="D14" s="14">
        <v>25</v>
      </c>
      <c r="E14" s="6">
        <v>406.5</v>
      </c>
      <c r="F14" s="17">
        <v>415.4</v>
      </c>
      <c r="G14" s="17">
        <v>424.8</v>
      </c>
      <c r="H14" s="16">
        <f t="shared" ref="H14:H16" si="8">E14</f>
        <v>406.5</v>
      </c>
      <c r="I14" s="12">
        <f t="shared" ref="I14:I16" si="9">ROUND(STDEV(E14:G14),2)</f>
        <v>9.15</v>
      </c>
      <c r="J14" s="12">
        <f t="shared" ref="J14:J16" si="10">H14*D14</f>
        <v>10162.5</v>
      </c>
      <c r="K14" s="12">
        <f t="shared" ref="K14:K16" si="11">I14/H14*100</f>
        <v>2.2509225092250924</v>
      </c>
      <c r="M14" s="11"/>
      <c r="N14" s="11"/>
    </row>
    <row r="15" spans="1:14" x14ac:dyDescent="0.25">
      <c r="A15" s="19">
        <v>9</v>
      </c>
      <c r="B15" s="20" t="s">
        <v>26</v>
      </c>
      <c r="C15" s="21" t="s">
        <v>14</v>
      </c>
      <c r="D15" s="14">
        <v>66</v>
      </c>
      <c r="E15" s="6">
        <v>45.7</v>
      </c>
      <c r="F15" s="17">
        <v>47</v>
      </c>
      <c r="G15" s="17">
        <v>47.9</v>
      </c>
      <c r="H15" s="16">
        <f t="shared" si="8"/>
        <v>45.7</v>
      </c>
      <c r="I15" s="12">
        <f t="shared" si="9"/>
        <v>1.1100000000000001</v>
      </c>
      <c r="J15" s="12">
        <f t="shared" si="10"/>
        <v>3016.2000000000003</v>
      </c>
      <c r="K15" s="12">
        <f t="shared" si="11"/>
        <v>2.4288840262582054</v>
      </c>
      <c r="M15" s="11"/>
      <c r="N15" s="11"/>
    </row>
    <row r="16" spans="1:14" x14ac:dyDescent="0.25">
      <c r="A16" s="19">
        <v>10</v>
      </c>
      <c r="B16" s="20" t="s">
        <v>27</v>
      </c>
      <c r="C16" s="21" t="s">
        <v>14</v>
      </c>
      <c r="D16" s="14">
        <v>1</v>
      </c>
      <c r="E16" s="6">
        <v>668.12</v>
      </c>
      <c r="F16" s="17">
        <v>680.8</v>
      </c>
      <c r="G16" s="17">
        <v>702.9</v>
      </c>
      <c r="H16" s="16">
        <f t="shared" si="8"/>
        <v>668.12</v>
      </c>
      <c r="I16" s="12">
        <f t="shared" si="9"/>
        <v>17.600000000000001</v>
      </c>
      <c r="J16" s="12">
        <f t="shared" si="10"/>
        <v>668.12</v>
      </c>
      <c r="K16" s="12">
        <f t="shared" si="11"/>
        <v>2.6342573190444831</v>
      </c>
      <c r="M16" s="11"/>
      <c r="N16" s="11"/>
    </row>
    <row r="17" spans="1:14" x14ac:dyDescent="0.25">
      <c r="A17" s="19">
        <v>11</v>
      </c>
      <c r="B17" s="20" t="s">
        <v>28</v>
      </c>
      <c r="C17" s="21" t="s">
        <v>14</v>
      </c>
      <c r="D17" s="14">
        <v>1</v>
      </c>
      <c r="E17" s="6">
        <v>638.5</v>
      </c>
      <c r="F17" s="17">
        <v>651.29999999999995</v>
      </c>
      <c r="G17" s="17">
        <v>674.3</v>
      </c>
      <c r="H17" s="16">
        <f t="shared" ref="H17:H18" si="12">E17</f>
        <v>638.5</v>
      </c>
      <c r="I17" s="12">
        <f t="shared" ref="I17:I18" si="13">ROUND(STDEV(E17:G17),2)</f>
        <v>18.14</v>
      </c>
      <c r="J17" s="12">
        <f t="shared" ref="J17:J18" si="14">H17*D17</f>
        <v>638.5</v>
      </c>
      <c r="K17" s="12">
        <f t="shared" ref="K17:K18" si="15">I17/H17*100</f>
        <v>2.8410336726703211</v>
      </c>
      <c r="M17" s="11"/>
      <c r="N17" s="11"/>
    </row>
    <row r="18" spans="1:14" x14ac:dyDescent="0.25">
      <c r="A18" s="19">
        <v>12</v>
      </c>
      <c r="B18" s="20" t="s">
        <v>29</v>
      </c>
      <c r="C18" s="21" t="s">
        <v>17</v>
      </c>
      <c r="D18" s="14">
        <v>80</v>
      </c>
      <c r="E18" s="6">
        <v>80.7</v>
      </c>
      <c r="F18" s="17">
        <v>82.7</v>
      </c>
      <c r="G18" s="17">
        <v>85.4</v>
      </c>
      <c r="H18" s="16">
        <f t="shared" si="12"/>
        <v>80.7</v>
      </c>
      <c r="I18" s="12">
        <f t="shared" si="13"/>
        <v>2.36</v>
      </c>
      <c r="J18" s="12">
        <f t="shared" si="14"/>
        <v>6456</v>
      </c>
      <c r="K18" s="12">
        <f t="shared" si="15"/>
        <v>2.924411400247831</v>
      </c>
      <c r="M18" s="11"/>
      <c r="N18" s="11"/>
    </row>
    <row r="19" spans="1:14" s="3" customFormat="1" x14ac:dyDescent="0.25">
      <c r="A19" s="4"/>
      <c r="B19" s="15" t="s">
        <v>8</v>
      </c>
      <c r="C19" s="13"/>
      <c r="D19" s="15"/>
      <c r="E19" s="18"/>
      <c r="F19" s="18"/>
      <c r="G19" s="18"/>
      <c r="H19" s="5"/>
      <c r="I19" s="5"/>
      <c r="J19" s="5">
        <f>SUM(J7:J18)</f>
        <v>91137.939999999988</v>
      </c>
      <c r="K19" s="6"/>
    </row>
    <row r="20" spans="1:14" s="3" customFormat="1" x14ac:dyDescent="0.25">
      <c r="A20" s="7"/>
      <c r="B20" s="7"/>
      <c r="C20" s="8"/>
      <c r="D20" s="7"/>
      <c r="E20" s="9"/>
      <c r="F20" s="9"/>
      <c r="G20" s="9"/>
      <c r="H20" s="9"/>
      <c r="I20" s="9"/>
      <c r="J20" s="9"/>
      <c r="K20" s="10"/>
    </row>
    <row r="22" spans="1:14" ht="59.25" customHeight="1" x14ac:dyDescent="0.25">
      <c r="A22" s="22" t="s">
        <v>30</v>
      </c>
      <c r="B22" s="22"/>
      <c r="C22" s="22"/>
      <c r="D22" s="22"/>
      <c r="E22" s="22"/>
      <c r="F22" s="22"/>
    </row>
    <row r="25" spans="1:14" x14ac:dyDescent="0.25">
      <c r="J25" s="1"/>
    </row>
  </sheetData>
  <sheetProtection selectLockedCells="1"/>
  <mergeCells count="15">
    <mergeCell ref="A22:F22"/>
    <mergeCell ref="E3:G4"/>
    <mergeCell ref="A1:K1"/>
    <mergeCell ref="A2:K2"/>
    <mergeCell ref="E5:E6"/>
    <mergeCell ref="F5:F6"/>
    <mergeCell ref="G5:G6"/>
    <mergeCell ref="A3:A6"/>
    <mergeCell ref="B3:B6"/>
    <mergeCell ref="C3:C6"/>
    <mergeCell ref="D3:D6"/>
    <mergeCell ref="H3:H6"/>
    <mergeCell ref="I3:I6"/>
    <mergeCell ref="J3:J6"/>
    <mergeCell ref="K3:K6"/>
  </mergeCells>
  <conditionalFormatting sqref="K7:K18">
    <cfRule type="containsText" dxfId="1" priority="1" operator="containsText" text="НЕОДНОРОДНЫЕ">
      <formula>NOT(ISERROR(SEARCH("НЕОДНОРОДНЫЕ",K7)))</formula>
    </cfRule>
    <cfRule type="cellIs" dxfId="0" priority="2" operator="greaterThan">
      <formula>30</formula>
    </cfRule>
  </conditionalFormatting>
  <pageMargins left="0.41" right="0.4" top="0.74803149606299213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Sveta</cp:lastModifiedBy>
  <cp:lastPrinted>2026-04-07T05:03:38Z</cp:lastPrinted>
  <dcterms:created xsi:type="dcterms:W3CDTF">2021-01-19T11:34:04Z</dcterms:created>
  <dcterms:modified xsi:type="dcterms:W3CDTF">2026-05-19T10:57:33Z</dcterms:modified>
</cp:coreProperties>
</file>