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май\буклеты2\"/>
    </mc:Choice>
  </mc:AlternateContent>
  <bookViews>
    <workbookView xWindow="0" yWindow="0" windowWidth="19200" windowHeight="6345"/>
  </bookViews>
  <sheets>
    <sheet name="закупка" sheetId="1" r:id="rId1"/>
  </sheets>
  <definedNames>
    <definedName name="_xlnm.Print_Area" localSheetId="0">закупка!$A$2:$O$13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8" i="1" l="1"/>
  <c r="J8" i="1"/>
  <c r="K8" i="1"/>
  <c r="L8" i="1"/>
  <c r="N8" i="1"/>
  <c r="O8" i="1" s="1"/>
  <c r="M8" i="1" l="1"/>
  <c r="O9" i="1"/>
</calcChain>
</file>

<file path=xl/sharedStrings.xml><?xml version="1.0" encoding="utf-8"?>
<sst xmlns="http://schemas.openxmlformats.org/spreadsheetml/2006/main" count="30" uniqueCount="30">
  <si>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</si>
  <si>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</si>
  <si>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</si>
  <si>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</si>
  <si>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</si>
  <si>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</si>
  <si>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</si>
  <si>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</si>
  <si>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</si>
  <si>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</si>
  <si>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</si>
  <si>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</si>
  <si>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</si>
  <si>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</si>
  <si>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</si>
  <si>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</si>
  <si>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</si>
  <si>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 xml:space="preserve">             Н(М)ЦК , рублей                </t>
  </si>
  <si>
    <t>Минимальная цена единицы, принятая для расчета НМЦК, руб.</t>
  </si>
  <si>
    <t>2</t>
  </si>
  <si>
    <t>шт</t>
  </si>
  <si>
    <r>
      <t xml:space="preserve">V - коэф-нт вариации </t>
    </r>
    <r>
      <rPr>
        <i/>
        <sz val="14"/>
        <rFont val="Times New Roman"/>
        <family val="1"/>
        <charset val="204"/>
      </rPr>
      <t>(не должен превышать 33%)</t>
    </r>
  </si>
  <si>
    <t>18.12.19.110</t>
  </si>
  <si>
    <t xml:space="preserve">       Ф.И.О. исполнителя:  Жукова Н.В.</t>
  </si>
  <si>
    <t>Обоснование начальной (максимальной) цены контракта (Н(М)ЦК) на  оказание услуги по изготовлению печатной  брошюры</t>
  </si>
  <si>
    <t>ИЦИ № 1 вх. № 651 от 19.05.2026</t>
  </si>
  <si>
    <t>ИЦИ № 2вх. № 652 от 19.05.2026</t>
  </si>
  <si>
    <t>ИЦИ № 3вх. №  653 от 19.05.2026</t>
  </si>
  <si>
    <t>Оказание услуги по изготовлению печатной брошюры</t>
  </si>
  <si>
    <t>Дата составления расчета: 20.05.2026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</si>
</sst>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5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8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4"/>
      <name val="Courier New"/>
      <family val="3"/>
      <charset val="204"/>
    </font>
    <font>
      <sz val="14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1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6" xfId="0" applyNumberFormat="1" applyFont="1" applyFill="1" applyBorder="1" applyAlignment="1">
      <alignment horizontal="center" vertical="center" wrapText="1"/>
    </xf>
    <xf numFmtId="0" fontId="3" fillId="0" borderId="0" xfId="1" applyFont="1"/>
    <xf numFmtId="1" fontId="4" fillId="0" borderId="0" xfId="0" applyNumberFormat="1" applyFont="1" applyAlignment="1">
      <alignment vertical="top"/>
    </xf>
    <xf numFmtId="0" fontId="4" fillId="0" borderId="0" xfId="0" applyFont="1" applyAlignment="1">
      <alignment vertical="top"/>
    </xf>
    <xf numFmtId="1" fontId="5" fillId="0" borderId="0" xfId="0" applyNumberFormat="1" applyFont="1" applyAlignment="1">
      <alignment vertical="top"/>
    </xf>
    <xf numFmtId="0" fontId="5" fillId="0" borderId="0" xfId="0" applyFont="1" applyAlignment="1">
      <alignment vertical="top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1" fontId="11" fillId="2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top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2" fontId="8" fillId="0" borderId="2" xfId="0" applyNumberFormat="1" applyFont="1" applyBorder="1" applyAlignment="1">
      <alignment horizontal="center" vertical="center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4" fontId="9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top" wrapText="1"/>
    </xf>
    <xf numFmtId="0" fontId="13" fillId="0" borderId="0" xfId="0" applyFont="1" applyAlignment="1">
      <alignment vertical="top"/>
    </xf>
    <xf numFmtId="1" fontId="14" fillId="0" borderId="0" xfId="0" applyNumberFormat="1" applyFont="1" applyAlignment="1">
      <alignment vertical="top"/>
    </xf>
    <xf numFmtId="0" fontId="14" fillId="0" borderId="0" xfId="0" applyFont="1" applyAlignment="1">
      <alignment vertical="top"/>
    </xf>
    <xf numFmtId="49" fontId="8" fillId="0" borderId="0" xfId="0" applyNumberFormat="1" applyFont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49" fontId="8" fillId="0" borderId="7" xfId="1" applyNumberFormat="1" applyFont="1" applyBorder="1" applyAlignment="1">
      <alignment horizontal="left" wrapText="1"/>
    </xf>
    <xf numFmtId="49" fontId="8" fillId="0" borderId="8" xfId="1" applyNumberFormat="1" applyFont="1" applyBorder="1" applyAlignment="1">
      <alignment horizontal="left" wrapText="1"/>
    </xf>
    <xf numFmtId="4" fontId="9" fillId="0" borderId="9" xfId="0" applyNumberFormat="1" applyFont="1" applyBorder="1" applyAlignment="1">
      <alignment horizontal="right" vertical="top" wrapText="1"/>
    </xf>
    <xf numFmtId="4" fontId="9" fillId="0" borderId="4" xfId="0" applyNumberFormat="1" applyFont="1" applyBorder="1" applyAlignment="1">
      <alignment horizontal="right" vertical="top" wrapText="1"/>
    </xf>
    <xf numFmtId="4" fontId="9" fillId="0" borderId="5" xfId="0" applyNumberFormat="1" applyFont="1" applyBorder="1" applyAlignment="1">
      <alignment horizontal="right" vertical="top" wrapText="1"/>
    </xf>
    <xf numFmtId="0" fontId="8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7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4" fontId="8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1"/>
  <sheetViews>
    <sheetView tabSelected="1" topLeftCell="A11" zoomScale="70" zoomScaleNormal="70" zoomScaleSheetLayoutView="100" workbookViewId="0">
      <selection activeCell="A11" sqref="A11:O11"/>
    </sheetView>
  </sheetViews>
  <sheetFormatPr defaultColWidth="9.140625" defaultRowHeight="15" x14ac:dyDescent="0.25"/>
  <cols>
    <col min="1" max="1" width="5.28515625" style="4" customWidth="1"/>
    <col min="2" max="2" width="17.140625" style="4" customWidth="1"/>
    <col min="3" max="3" width="21" style="2" customWidth="1"/>
    <col min="4" max="4" width="6.7109375" style="2" customWidth="1"/>
    <col min="5" max="5" width="7.140625" style="2" customWidth="1"/>
    <col min="6" max="6" width="12.140625" style="2" customWidth="1"/>
    <col min="7" max="7" width="13.7109375" style="2" customWidth="1"/>
    <col min="8" max="8" width="11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12.42578125" style="2" customWidth="1"/>
    <col min="13" max="13" width="10.42578125" style="2" customWidth="1"/>
    <col min="14" max="14" width="11.28515625" style="2" customWidth="1"/>
    <col min="15" max="15" width="17.5703125" style="2" customWidth="1"/>
    <col min="16" max="16" width="8.85546875"/>
    <col min="17" max="17" width="12.140625" bestFit="1" customWidth="1"/>
    <col min="18" max="18" width="13.28515625" bestFit="1" customWidth="1"/>
    <col min="19" max="19" width="9.85546875" bestFit="1" customWidth="1"/>
    <col min="20" max="21" width="8.85546875"/>
    <col min="22" max="22" width="13.28515625" bestFit="1" customWidth="1"/>
    <col min="23" max="32" width="8.85546875" customWidth="1"/>
    <col min="33" max="16384" width="9.140625" style="2"/>
  </cols>
  <sheetData>
    <row r="1" spans="1:32" x14ac:dyDescent="0.2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43"/>
      <c r="N1" s="43"/>
      <c r="O1" s="43"/>
    </row>
    <row r="2" spans="1:32" ht="48" customHeight="1" x14ac:dyDescent="0.25">
      <c r="A2" s="44" t="s">
        <v>24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</row>
    <row r="3" spans="1:32" ht="140.25" customHeight="1" x14ac:dyDescent="0.25">
      <c r="A3" s="49" t="s">
        <v>16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</row>
    <row r="4" spans="1:32" ht="56.25" hidden="1" customHeight="1" x14ac:dyDescent="0.25">
      <c r="A4" s="11"/>
      <c r="B4" s="11"/>
      <c r="C4" s="11"/>
      <c r="D4" s="11"/>
      <c r="E4" s="11"/>
      <c r="F4" s="12"/>
      <c r="G4" s="12"/>
      <c r="H4" s="12"/>
      <c r="I4" s="12"/>
      <c r="J4" s="11"/>
      <c r="K4" s="12"/>
      <c r="L4" s="12"/>
      <c r="M4" s="12"/>
      <c r="N4" s="11"/>
      <c r="O4" s="11"/>
    </row>
    <row r="5" spans="1:32" s="3" customFormat="1" ht="102" customHeight="1" x14ac:dyDescent="0.25">
      <c r="A5" s="45" t="s">
        <v>0</v>
      </c>
      <c r="B5" s="45" t="s">
        <v>12</v>
      </c>
      <c r="C5" s="46" t="s">
        <v>1</v>
      </c>
      <c r="D5" s="13"/>
      <c r="E5" s="46" t="s">
        <v>5</v>
      </c>
      <c r="F5" s="46" t="s">
        <v>2</v>
      </c>
      <c r="G5" s="46"/>
      <c r="H5" s="46"/>
      <c r="I5" s="46"/>
      <c r="J5" s="46" t="s">
        <v>10</v>
      </c>
      <c r="K5" s="47" t="s">
        <v>3</v>
      </c>
      <c r="L5" s="47"/>
      <c r="M5" s="47"/>
      <c r="N5" s="48" t="s">
        <v>18</v>
      </c>
      <c r="O5" s="50" t="s">
        <v>17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s="3" customFormat="1" ht="130.5" customHeight="1" x14ac:dyDescent="0.25">
      <c r="A6" s="45"/>
      <c r="B6" s="45"/>
      <c r="C6" s="46"/>
      <c r="D6" s="13" t="s">
        <v>4</v>
      </c>
      <c r="E6" s="46"/>
      <c r="F6" s="14" t="s">
        <v>25</v>
      </c>
      <c r="G6" s="14" t="s">
        <v>26</v>
      </c>
      <c r="H6" s="14" t="s">
        <v>27</v>
      </c>
      <c r="I6" s="46"/>
      <c r="J6" s="46"/>
      <c r="K6" s="15" t="s">
        <v>6</v>
      </c>
      <c r="L6" s="16" t="s">
        <v>7</v>
      </c>
      <c r="M6" s="17" t="s">
        <v>21</v>
      </c>
      <c r="N6" s="48"/>
      <c r="O6" s="50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s="1" customFormat="1" ht="38.25" customHeight="1" x14ac:dyDescent="0.25">
      <c r="A7" s="18">
        <v>1</v>
      </c>
      <c r="B7" s="18">
        <v>2</v>
      </c>
      <c r="C7" s="18">
        <v>3</v>
      </c>
      <c r="D7" s="18">
        <v>4</v>
      </c>
      <c r="E7" s="18">
        <v>5</v>
      </c>
      <c r="F7" s="14">
        <v>6</v>
      </c>
      <c r="G7" s="14">
        <v>7</v>
      </c>
      <c r="H7" s="14">
        <v>8</v>
      </c>
      <c r="I7" s="18" t="s">
        <v>13</v>
      </c>
      <c r="J7" s="19" t="s">
        <v>14</v>
      </c>
      <c r="K7" s="19" t="s">
        <v>8</v>
      </c>
      <c r="L7" s="19">
        <v>12</v>
      </c>
      <c r="M7" s="19">
        <v>13</v>
      </c>
      <c r="N7" s="19">
        <v>14</v>
      </c>
      <c r="O7" s="18" t="s">
        <v>15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s="1" customFormat="1" ht="128.25" customHeight="1" x14ac:dyDescent="0.25">
      <c r="A8" s="20" t="s">
        <v>19</v>
      </c>
      <c r="B8" s="21" t="s">
        <v>22</v>
      </c>
      <c r="C8" s="22" t="s">
        <v>28</v>
      </c>
      <c r="D8" s="14" t="s">
        <v>20</v>
      </c>
      <c r="E8" s="23">
        <v>700</v>
      </c>
      <c r="F8" s="24">
        <v>575.72</v>
      </c>
      <c r="G8" s="24">
        <v>701.22</v>
      </c>
      <c r="H8" s="24">
        <v>647</v>
      </c>
      <c r="I8" s="25">
        <f>SUM(F8:H8)</f>
        <v>1923.94</v>
      </c>
      <c r="J8" s="26">
        <f>COUNT(F8:H8)</f>
        <v>3</v>
      </c>
      <c r="K8" s="27">
        <f>IF(ISERR(AVERAGE(F8:H8)),"",AVERAGE(F8:H8))</f>
        <v>641.31333333333339</v>
      </c>
      <c r="L8" s="27">
        <f>IF(ISERR(STDEV(F8:H8)),"",STDEV(F8:H8))</f>
        <v>62.942959362690701</v>
      </c>
      <c r="M8" s="28">
        <f t="shared" ref="M8" si="0">IF(ISERR(L8/K8),"",L8/K8)</f>
        <v>9.8146968246448474E-2</v>
      </c>
      <c r="N8" s="29">
        <f>F8</f>
        <v>575.72</v>
      </c>
      <c r="O8" s="25">
        <f>N8*E8</f>
        <v>403004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s="1" customFormat="1" ht="22.5" customHeight="1" x14ac:dyDescent="0.25">
      <c r="A9" s="39" t="s">
        <v>9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1"/>
      <c r="O9" s="30">
        <f>SUM(O8:O8)</f>
        <v>403004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s="6" customFormat="1" ht="38.25" customHeight="1" x14ac:dyDescent="0.35">
      <c r="A10" s="37" t="s">
        <v>11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</row>
    <row r="11" spans="1:32" s="1" customFormat="1" ht="16.5" customHeight="1" x14ac:dyDescent="0.25">
      <c r="A11" s="35"/>
      <c r="B11" s="35"/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 ht="23.25" customHeight="1" x14ac:dyDescent="0.25">
      <c r="A12" s="36" t="s">
        <v>23</v>
      </c>
      <c r="B12" s="36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</row>
    <row r="13" spans="1:32" ht="15.75" customHeight="1" x14ac:dyDescent="0.25">
      <c r="A13" s="42" t="s">
        <v>29</v>
      </c>
      <c r="B13" s="42"/>
      <c r="C13" s="42"/>
      <c r="D13" s="31"/>
      <c r="E13" s="31"/>
      <c r="F13" s="31"/>
      <c r="G13" s="31"/>
      <c r="H13" s="31"/>
      <c r="I13" s="32"/>
      <c r="J13" s="32"/>
      <c r="K13" s="32"/>
      <c r="L13" s="32"/>
      <c r="M13" s="32"/>
      <c r="N13" s="32"/>
      <c r="O13" s="32"/>
    </row>
    <row r="14" spans="1:32" ht="18.75" x14ac:dyDescent="0.25">
      <c r="A14" s="33"/>
      <c r="B14" s="33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</row>
    <row r="15" spans="1:32" ht="15.75" x14ac:dyDescent="0.25">
      <c r="A15" s="7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32" ht="15.75" x14ac:dyDescent="0.25">
      <c r="A16" s="7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32" ht="15.7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</row>
    <row r="18" spans="1:32" ht="15.7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x14ac:dyDescent="0.25">
      <c r="A19" s="7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15.75" x14ac:dyDescent="0.25">
      <c r="A20" s="7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15.75" x14ac:dyDescent="0.25">
      <c r="A21" s="7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15.7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.7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15.7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5.7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5.7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5.7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15.7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5.7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5.7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5.75" x14ac:dyDescent="0.25">
      <c r="A31" s="7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5.75" x14ac:dyDescent="0.25">
      <c r="A32" s="7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x14ac:dyDescent="0.25">
      <c r="A34" s="7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5.75" x14ac:dyDescent="0.25">
      <c r="A35" s="7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x14ac:dyDescent="0.25">
      <c r="A39" s="7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x14ac:dyDescent="0.25">
      <c r="A40" s="7"/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x14ac:dyDescent="0.25">
      <c r="A41" s="7"/>
      <c r="B41" s="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x14ac:dyDescent="0.25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x14ac:dyDescent="0.25">
      <c r="A44" s="7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x14ac:dyDescent="0.25">
      <c r="A45" s="7"/>
      <c r="B45" s="7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x14ac:dyDescent="0.25">
      <c r="A46" s="7"/>
      <c r="B46" s="7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x14ac:dyDescent="0.25">
      <c r="A47" s="7"/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x14ac:dyDescent="0.25">
      <c r="A48" s="7"/>
      <c r="B48" s="7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x14ac:dyDescent="0.25">
      <c r="A49" s="7"/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x14ac:dyDescent="0.25">
      <c r="A50" s="7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x14ac:dyDescent="0.25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x14ac:dyDescent="0.25">
      <c r="A53" s="7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x14ac:dyDescent="0.25">
      <c r="A54" s="7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x14ac:dyDescent="0.25">
      <c r="A55" s="7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x14ac:dyDescent="0.25">
      <c r="A56" s="7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x14ac:dyDescent="0.25">
      <c r="A57" s="7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x14ac:dyDescent="0.25">
      <c r="A58" s="7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x14ac:dyDescent="0.25">
      <c r="A59" s="7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x14ac:dyDescent="0.25">
      <c r="A60" s="7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x14ac:dyDescent="0.25">
      <c r="A61" s="7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x14ac:dyDescent="0.25">
      <c r="A62" s="7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x14ac:dyDescent="0.25">
      <c r="A63" s="7"/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x14ac:dyDescent="0.25">
      <c r="A64" s="7"/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x14ac:dyDescent="0.25">
      <c r="A65" s="7"/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x14ac:dyDescent="0.25">
      <c r="A66" s="7"/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x14ac:dyDescent="0.25">
      <c r="A67" s="7"/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x14ac:dyDescent="0.25">
      <c r="A68" s="7"/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x14ac:dyDescent="0.2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x14ac:dyDescent="0.25">
      <c r="A70" s="7"/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x14ac:dyDescent="0.2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x14ac:dyDescent="0.25">
      <c r="A72" s="7"/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x14ac:dyDescent="0.25">
      <c r="A73" s="7"/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x14ac:dyDescent="0.25">
      <c r="A74" s="7"/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x14ac:dyDescent="0.25">
      <c r="A75" s="7"/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x14ac:dyDescent="0.25">
      <c r="A76" s="7"/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x14ac:dyDescent="0.25">
      <c r="A77" s="7"/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x14ac:dyDescent="0.25">
      <c r="A78" s="7"/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x14ac:dyDescent="0.25">
      <c r="A79" s="7"/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x14ac:dyDescent="0.25">
      <c r="A80" s="7"/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x14ac:dyDescent="0.25">
      <c r="A81" s="7"/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x14ac:dyDescent="0.25">
      <c r="A82" s="7"/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x14ac:dyDescent="0.25">
      <c r="A83" s="7"/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x14ac:dyDescent="0.25">
      <c r="A84" s="7"/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x14ac:dyDescent="0.25">
      <c r="A85" s="7"/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x14ac:dyDescent="0.25">
      <c r="A86" s="7"/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x14ac:dyDescent="0.25">
      <c r="A87" s="7"/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x14ac:dyDescent="0.25">
      <c r="A88" s="7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x14ac:dyDescent="0.25">
      <c r="A89" s="7"/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x14ac:dyDescent="0.25">
      <c r="A90" s="7"/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x14ac:dyDescent="0.25">
      <c r="A91" s="7"/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x14ac:dyDescent="0.25">
      <c r="A92" s="7"/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x14ac:dyDescent="0.25">
      <c r="A93" s="7"/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x14ac:dyDescent="0.25">
      <c r="A94" s="7"/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x14ac:dyDescent="0.25">
      <c r="A95" s="7"/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x14ac:dyDescent="0.25">
      <c r="A96" s="7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x14ac:dyDescent="0.25">
      <c r="A97" s="7"/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98" spans="1:32" ht="15.75" x14ac:dyDescent="0.25">
      <c r="A98" s="7"/>
      <c r="B98" s="7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</row>
    <row r="1048511" spans="1:32" x14ac:dyDescent="0.25">
      <c r="A1048511" s="2"/>
      <c r="B1048511" s="2"/>
      <c r="D1048511" s="5"/>
      <c r="P1048511" s="2"/>
      <c r="Q1048511" s="2"/>
      <c r="R1048511" s="2"/>
      <c r="S1048511" s="2"/>
      <c r="T1048511" s="2"/>
      <c r="U1048511" s="2"/>
      <c r="V1048511" s="2"/>
      <c r="W1048511" s="2"/>
      <c r="X1048511" s="2"/>
      <c r="Y1048511" s="2"/>
      <c r="Z1048511" s="2"/>
      <c r="AA1048511" s="2"/>
      <c r="AB1048511" s="2"/>
      <c r="AC1048511" s="2"/>
      <c r="AD1048511" s="2"/>
      <c r="AE1048511" s="2"/>
      <c r="AF1048511" s="2"/>
    </row>
  </sheetData>
  <mergeCells count="18"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  <mergeCell ref="O5:O6"/>
    <mergeCell ref="A11:O11"/>
    <mergeCell ref="A12:O12"/>
    <mergeCell ref="A10:O10"/>
    <mergeCell ref="A9:N9"/>
    <mergeCell ref="A13:C13"/>
  </mergeCells>
  <phoneticPr fontId="6" type="noConversion"/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2025-10-24T12:57:15Z</cp:lastPrinted>
  <dcterms:created xsi:type="dcterms:W3CDTF">2022-04-11T10:29:27Z</dcterms:created>
  <dcterms:modified xsi:type="dcterms:W3CDTF">2026-05-20T09:11:09Z</dcterms:modified>
</cp:coreProperties>
</file>