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/>
  <mc:AlternateContent xmlns:mc="http://schemas.openxmlformats.org/markup-compatibility/2006">
    <mc:Choice Requires="x15">
      <x15ac:absPath xmlns:x15ac="http://schemas.microsoft.com/office/spreadsheetml/2010/11/ac" url="C:\Users\ЕгороваВВ\Downloads\"/>
    </mc:Choice>
  </mc:AlternateContent>
  <xr:revisionPtr revIDLastSave="0" documentId="13_ncr:1_{48004780-F2D9-4841-AAE7-13130B7EFB68}" xr6:coauthVersionLast="46" xr6:coauthVersionMax="46" xr10:uidLastSave="{00000000-0000-0000-0000-000000000000}"/>
  <bookViews>
    <workbookView xWindow="-120" yWindow="-120" windowWidth="29040" windowHeight="15840" tabRatio="500" xr2:uid="{00000000-000D-0000-FFFF-FFFF00000000}"/>
  </bookViews>
  <sheets>
    <sheet name="Лист1" sheetId="1" r:id="rId1"/>
  </sheets>
  <calcPr calcId="19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46" i="1" l="1"/>
  <c r="J46" i="1" s="1"/>
  <c r="I45" i="1"/>
  <c r="J45" i="1" s="1"/>
  <c r="I44" i="1"/>
  <c r="J44" i="1" s="1"/>
  <c r="J43" i="1"/>
  <c r="I43" i="1"/>
  <c r="I42" i="1"/>
  <c r="J42" i="1" s="1"/>
  <c r="I41" i="1"/>
  <c r="J41" i="1" s="1"/>
  <c r="I40" i="1"/>
  <c r="J40" i="1" s="1"/>
  <c r="I39" i="1"/>
  <c r="J39" i="1" s="1"/>
  <c r="I38" i="1"/>
  <c r="J38" i="1" s="1"/>
  <c r="J37" i="1"/>
  <c r="I37" i="1"/>
  <c r="I36" i="1"/>
  <c r="J36" i="1" s="1"/>
  <c r="I35" i="1"/>
  <c r="J35" i="1" s="1"/>
  <c r="I34" i="1"/>
  <c r="J34" i="1" s="1"/>
  <c r="I33" i="1"/>
  <c r="J33" i="1" s="1"/>
  <c r="I32" i="1"/>
  <c r="J32" i="1" s="1"/>
  <c r="J31" i="1"/>
  <c r="I31" i="1"/>
  <c r="I30" i="1"/>
  <c r="J30" i="1" s="1"/>
  <c r="I29" i="1"/>
  <c r="J29" i="1" s="1"/>
  <c r="I28" i="1"/>
  <c r="J28" i="1" s="1"/>
  <c r="I27" i="1"/>
  <c r="J27" i="1" s="1"/>
  <c r="I26" i="1"/>
  <c r="J26" i="1" s="1"/>
  <c r="J25" i="1"/>
  <c r="I25" i="1"/>
  <c r="I24" i="1"/>
  <c r="J24" i="1" s="1"/>
  <c r="I23" i="1"/>
  <c r="J23" i="1" s="1"/>
  <c r="I22" i="1"/>
  <c r="J22" i="1" s="1"/>
  <c r="I21" i="1"/>
  <c r="J21" i="1" s="1"/>
  <c r="I20" i="1"/>
  <c r="J20" i="1" s="1"/>
  <c r="J19" i="1"/>
  <c r="I19" i="1"/>
  <c r="J18" i="1"/>
  <c r="I18" i="1"/>
  <c r="I17" i="1"/>
  <c r="J17" i="1" s="1"/>
  <c r="I16" i="1"/>
  <c r="J16" i="1" s="1"/>
  <c r="I15" i="1"/>
  <c r="J15" i="1" s="1"/>
  <c r="I14" i="1"/>
  <c r="J14" i="1" s="1"/>
  <c r="J13" i="1"/>
  <c r="I13" i="1"/>
  <c r="I12" i="1"/>
  <c r="J12" i="1" s="1"/>
  <c r="I11" i="1"/>
  <c r="J11" i="1" s="1"/>
  <c r="I10" i="1"/>
  <c r="J10" i="1" s="1"/>
  <c r="J47" i="1" s="1"/>
  <c r="E48" i="1" s="1"/>
</calcChain>
</file>

<file path=xl/sharedStrings.xml><?xml version="1.0" encoding="utf-8"?>
<sst xmlns="http://schemas.openxmlformats.org/spreadsheetml/2006/main" count="132" uniqueCount="60">
  <si>
    <t xml:space="preserve">Обоснование начальной (максимальной) цены контракта заключаемого с единственным поставщиком
(подрядчиком, исполнителем) по п. 4 ч.1 ст. 93 ФЗ-44           </t>
  </si>
  <si>
    <t>Определение и обоснование НМЦК методом сопоставимых рыночных цен (анализа рынка)</t>
  </si>
  <si>
    <t>с осуществлением сбора и анализа общедоступной ценовой информации</t>
  </si>
  <si>
    <t xml:space="preserve">где:
 - НМЦК, определяемая методом сопоставимых рыночных цен (анализа рынка);
v - количество (объем) закупаемого товара (работы, услуги);
i - номер источника ценовой информации;
 - цена единицы товара, работы, услуги, представленная в источнике с номером i
</t>
  </si>
  <si>
    <t>№ п/п</t>
  </si>
  <si>
    <t>Наименование товара (работы, услуги)</t>
  </si>
  <si>
    <t>ОКПД 2 (обязательно)
КТРУ, ККН (при наличии)</t>
  </si>
  <si>
    <t>Номер источника ценовой информации  (ИЦИ №i) и цена единицы товара, работы, услуги, представленная i-тым ИЦИ (Цi), руб.</t>
  </si>
  <si>
    <r>
      <rPr>
        <b/>
        <sz val="12"/>
        <rFont val="Times New Roman"/>
        <family val="1"/>
        <charset val="204"/>
      </rPr>
      <t xml:space="preserve">v
</t>
    </r>
    <r>
      <rPr>
        <b/>
        <sz val="9"/>
        <rFont val="Times New Roman"/>
        <family val="1"/>
        <charset val="204"/>
      </rPr>
      <t>кол-во (объем) закупаемого товара (работы, услуги)</t>
    </r>
  </si>
  <si>
    <t>Единица измерения</t>
  </si>
  <si>
    <r>
      <rPr>
        <b/>
        <sz val="12"/>
        <color rgb="FF000000"/>
        <rFont val="Times New Roman"/>
        <family val="1"/>
        <charset val="204"/>
      </rPr>
      <t>&lt;</t>
    </r>
    <r>
      <rPr>
        <b/>
        <i/>
        <sz val="12"/>
        <color rgb="FF000000"/>
        <rFont val="Times New Roman"/>
        <family val="1"/>
        <charset val="204"/>
      </rPr>
      <t>ц</t>
    </r>
    <r>
      <rPr>
        <b/>
        <sz val="12"/>
        <color rgb="FF000000"/>
        <rFont val="Times New Roman"/>
        <family val="1"/>
        <charset val="204"/>
      </rPr>
      <t xml:space="preserve">&gt;
</t>
    </r>
    <r>
      <rPr>
        <b/>
        <sz val="9"/>
        <color rgb="FF000000"/>
        <rFont val="Times New Roman"/>
        <family val="1"/>
        <charset val="204"/>
      </rPr>
      <t>наименьшая величина цены единицы прод-ции, руб.</t>
    </r>
  </si>
  <si>
    <t>Наименьшее коммерческое предложение</t>
  </si>
  <si>
    <r>
      <rPr>
        <b/>
        <sz val="9"/>
        <rFont val="Times New Roman"/>
        <family val="1"/>
        <charset val="204"/>
      </rPr>
      <t xml:space="preserve">ИЦИ №2
</t>
    </r>
    <r>
      <rPr>
        <b/>
        <sz val="9"/>
        <rFont val="Times New Roman"/>
        <family val="1"/>
        <charset val="1"/>
      </rPr>
      <t xml:space="preserve">736/26-0-0
</t>
    </r>
    <r>
      <rPr>
        <b/>
        <sz val="6"/>
        <rFont val="Times New Roman"/>
        <family val="1"/>
        <charset val="1"/>
      </rPr>
      <t>О</t>
    </r>
    <r>
      <rPr>
        <b/>
        <sz val="9"/>
        <rFont val="Times New Roman"/>
        <family val="1"/>
        <charset val="1"/>
      </rPr>
      <t xml:space="preserve">т 13.04.2026 </t>
    </r>
  </si>
  <si>
    <r>
      <rPr>
        <b/>
        <sz val="9"/>
        <rFont val="Times New Roman"/>
        <family val="1"/>
        <charset val="204"/>
      </rPr>
      <t xml:space="preserve">ИЦИ №3
</t>
    </r>
    <r>
      <rPr>
        <b/>
        <sz val="9"/>
        <rFont val="Times New Roman"/>
        <family val="1"/>
        <charset val="1"/>
      </rPr>
      <t xml:space="preserve">737/26-0-0
</t>
    </r>
    <r>
      <rPr>
        <b/>
        <sz val="6"/>
        <rFont val="Times New Roman"/>
        <family val="1"/>
        <charset val="1"/>
      </rPr>
      <t>О</t>
    </r>
    <r>
      <rPr>
        <b/>
        <sz val="9"/>
        <rFont val="Times New Roman"/>
        <family val="1"/>
        <charset val="1"/>
      </rPr>
      <t xml:space="preserve">т 13.04.2026 </t>
    </r>
  </si>
  <si>
    <r>
      <rPr>
        <b/>
        <sz val="9"/>
        <rFont val="Times New Roman"/>
        <family val="1"/>
        <charset val="204"/>
      </rPr>
      <t xml:space="preserve">ИЦИ №1
738/26-0-0
</t>
    </r>
    <r>
      <rPr>
        <b/>
        <sz val="6"/>
        <rFont val="Times New Roman"/>
        <family val="1"/>
        <charset val="204"/>
      </rPr>
      <t>О</t>
    </r>
    <r>
      <rPr>
        <b/>
        <sz val="9"/>
        <rFont val="Times New Roman"/>
        <family val="1"/>
        <charset val="204"/>
      </rPr>
      <t xml:space="preserve">т 13.04.2026 </t>
    </r>
  </si>
  <si>
    <t>Алюминий сернокислый 18-водный, чда</t>
  </si>
  <si>
    <t>20.59.52.194</t>
  </si>
  <si>
    <t>кг</t>
  </si>
  <si>
    <t>Бариевая соль паранитрофенилфосфата</t>
  </si>
  <si>
    <t>Водорода перекись (пероксид), хч</t>
  </si>
  <si>
    <t>Гексаметилен тетрамин, ч</t>
  </si>
  <si>
    <t>Гидразин сернокислый, чда</t>
  </si>
  <si>
    <t>Диоксан</t>
  </si>
  <si>
    <t>Дитизон, чда</t>
  </si>
  <si>
    <t>Изооктан эталонный</t>
  </si>
  <si>
    <t>Йод металлический, чда</t>
  </si>
  <si>
    <t>Калий щавелевокислый, 1-водный (калия оксалат моногидрид), чда</t>
  </si>
  <si>
    <t>Кислота азотная, 18-4, осч</t>
  </si>
  <si>
    <t>Кислота азотная, хч</t>
  </si>
  <si>
    <t>Кислота лимонная моногидрат, осч 6-4</t>
  </si>
  <si>
    <t>Кислота серная, осч</t>
  </si>
  <si>
    <t>Кислота соляная, осч</t>
  </si>
  <si>
    <t>Кислота фосфорно-вольфрамовая, хч</t>
  </si>
  <si>
    <t>Кислота щавелевая, хч</t>
  </si>
  <si>
    <t>Магний оксид, чда</t>
  </si>
  <si>
    <t>Магний сернокислый 7-водный, хч</t>
  </si>
  <si>
    <t>Моноэтаноламин (2-аминоэтанол), хч</t>
  </si>
  <si>
    <t>н-Гептан</t>
  </si>
  <si>
    <t>Натрий лимоннокислый 5,5-водный, чда</t>
  </si>
  <si>
    <t>Натрий сернистокислый безводный (сульфит натрия)</t>
  </si>
  <si>
    <t>Натрия гидроокись (гидроксид натрия, едкий натр), хч</t>
  </si>
  <si>
    <t>Натрия гипохлорит (хлорноватистокислый натрий)</t>
  </si>
  <si>
    <t>Натрий хлористый (хлорид натрия), хч</t>
  </si>
  <si>
    <t>Никель азотнокислый 6-водный</t>
  </si>
  <si>
    <t>Нингидрин 1-водный, хч</t>
  </si>
  <si>
    <t>Реактив Грисса, чда</t>
  </si>
  <si>
    <t>Свинец (II) уксуснокислый (ацетат свинца), хч</t>
  </si>
  <si>
    <t>Серебро азотнокислое (нитрат серебра), чда</t>
  </si>
  <si>
    <t>Силикагель 60 (63-200 мкм) для колоночной хроматографии</t>
  </si>
  <si>
    <t>Спирт изопропиловый, осч</t>
  </si>
  <si>
    <t>Уголь активный</t>
  </si>
  <si>
    <t>Циклогексан, чда</t>
  </si>
  <si>
    <t>Цинк сернокислый 7-водный, хч</t>
  </si>
  <si>
    <t>Эфир диэтиловый (этоксиэтан), чда</t>
  </si>
  <si>
    <t xml:space="preserve">Начальная (максимальная) цена контракта (договора) </t>
  </si>
  <si>
    <t>Начальная максимальная цена контракта (договора) составляет:</t>
  </si>
  <si>
    <t>(Сто пятьдесят шесть тысяч триста восемьдесят два) рубля 38 копеек</t>
  </si>
  <si>
    <t>Валюта, используемая для формирования цены контракта и расчетов с поставщиком (подрядчиком, исполнителем) - российский рубль.</t>
  </si>
  <si>
    <t xml:space="preserve">Порядок применения официального курса иностранной валюты к рублю Российской Федерации, установленного Центральным банком Российской Федерации и используемого при оплате </t>
  </si>
  <si>
    <t>контракта не применяется.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</si>
</sst>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color theme="1"/>
      <name val="Times New Roman"/>
      <family val="2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b/>
      <i/>
      <sz val="9"/>
      <color rgb="FF000000"/>
      <name val="Times New Roman"/>
      <family val="1"/>
      <charset val="204"/>
    </font>
    <font>
      <b/>
      <sz val="9"/>
      <name val="Times New Roman"/>
      <family val="1"/>
      <charset val="1"/>
    </font>
    <font>
      <b/>
      <sz val="6"/>
      <name val="Times New Roman"/>
      <family val="1"/>
      <charset val="1"/>
    </font>
    <font>
      <b/>
      <sz val="6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9"/>
      <color theme="1"/>
      <name val="Times New Roman"/>
      <family val="2"/>
      <charset val="204"/>
    </font>
    <font>
      <sz val="9"/>
      <name val="Times New Roman"/>
      <family val="1"/>
      <charset val="204"/>
    </font>
    <font>
      <sz val="10"/>
      <name val="Times New Roman"/>
      <family val="1"/>
      <charset val="204"/>
    </font>
    <font>
      <sz val="9"/>
      <color rgb="FF000000"/>
      <name val="Tahoma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8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1" fillId="0" borderId="0" xfId="0" applyFont="1"/>
    <xf numFmtId="0" fontId="1" fillId="0" borderId="0" xfId="0" applyFont="1" applyAlignment="1">
      <alignment horizontal="left"/>
    </xf>
    <xf numFmtId="0" fontId="3" fillId="0" borderId="0" xfId="0" applyFont="1"/>
    <xf numFmtId="0" fontId="8" fillId="0" borderId="1" xfId="0" applyFont="1" applyBorder="1" applyAlignment="1">
      <alignment horizontal="center" vertical="top" wrapText="1"/>
    </xf>
    <xf numFmtId="0" fontId="18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9" fillId="0" borderId="0" xfId="0" applyFont="1" applyAlignment="1">
      <alignment horizontal="left"/>
    </xf>
    <xf numFmtId="4" fontId="1" fillId="0" borderId="0" xfId="0" applyNumberFormat="1" applyFont="1"/>
    <xf numFmtId="0" fontId="12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right" vertical="center" wrapText="1"/>
    </xf>
    <xf numFmtId="0" fontId="1" fillId="0" borderId="0" xfId="0" applyFont="1" applyAlignment="1">
      <alignment horizontal="left" wrapText="1"/>
    </xf>
    <xf numFmtId="0" fontId="6" fillId="0" borderId="0" xfId="0" applyFont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textRotation="90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5" fillId="0" borderId="0" xfId="0" applyFont="1" applyAlignment="1">
      <alignment horizontal="left" vertical="top" wrapText="1"/>
    </xf>
    <xf numFmtId="4" fontId="7" fillId="0" borderId="1" xfId="0" applyNumberFormat="1" applyFont="1" applyBorder="1" applyAlignment="1">
      <alignment horizontal="center" vertical="center" wrapText="1"/>
    </xf>
    <xf numFmtId="4" fontId="16" fillId="0" borderId="1" xfId="0" applyNumberFormat="1" applyFont="1" applyBorder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4" fontId="20" fillId="0" borderId="0" xfId="0" applyNumberFormat="1" applyFont="1" applyFill="1" applyAlignment="1">
      <alignment vertical="center" wrapText="1"/>
    </xf>
    <xf numFmtId="0" fontId="17" fillId="0" borderId="1" xfId="0" applyFont="1" applyFill="1" applyBorder="1" applyAlignment="1">
      <alignment wrapText="1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7" fillId="0" borderId="1" xfId="0" applyFont="1" applyFill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36360</xdr:colOff>
      <xdr:row>8</xdr:row>
      <xdr:rowOff>226080</xdr:rowOff>
    </xdr:from>
    <xdr:to>
      <xdr:col>9</xdr:col>
      <xdr:colOff>729720</xdr:colOff>
      <xdr:row>8</xdr:row>
      <xdr:rowOff>450720</xdr:rowOff>
    </xdr:to>
    <xdr:pic>
      <xdr:nvPicPr>
        <xdr:cNvPr id="2" name="Рисунок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rcRect t="13641" r="56833" b="28479"/>
        <a:stretch/>
      </xdr:blipFill>
      <xdr:spPr>
        <a:xfrm>
          <a:off x="9157680" y="3159720"/>
          <a:ext cx="693360" cy="22464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64"/>
  <sheetViews>
    <sheetView showGridLines="0" tabSelected="1" topLeftCell="A34" zoomScale="110" zoomScaleNormal="110" workbookViewId="0">
      <selection activeCell="K12" sqref="K12"/>
    </sheetView>
  </sheetViews>
  <sheetFormatPr defaultColWidth="8.83203125" defaultRowHeight="12.75" x14ac:dyDescent="0.2"/>
  <cols>
    <col min="1" max="1" width="4.6640625" style="3" customWidth="1"/>
    <col min="2" max="2" width="28.5" style="4" customWidth="1"/>
    <col min="3" max="3" width="11" style="4" customWidth="1"/>
    <col min="4" max="4" width="25.33203125" style="3" customWidth="1"/>
    <col min="5" max="5" width="17.33203125" style="3" customWidth="1"/>
    <col min="6" max="6" width="16.83203125" style="3" customWidth="1"/>
    <col min="7" max="8" width="11.33203125" style="3" customWidth="1"/>
    <col min="9" max="9" width="17.33203125" style="3" customWidth="1"/>
    <col min="10" max="10" width="13.33203125" style="3" customWidth="1"/>
    <col min="11" max="11" width="11.83203125" style="3" customWidth="1"/>
    <col min="12" max="12" width="8.83203125" style="3"/>
    <col min="13" max="13" width="15" style="3" customWidth="1"/>
    <col min="14" max="16384" width="8.83203125" style="3"/>
  </cols>
  <sheetData>
    <row r="1" spans="1:10" ht="12.75" customHeight="1" x14ac:dyDescent="0.2">
      <c r="A1" s="4"/>
      <c r="C1" s="3"/>
      <c r="F1" s="20"/>
      <c r="G1" s="20"/>
      <c r="H1" s="20"/>
      <c r="I1" s="20"/>
    </row>
    <row r="2" spans="1:10" s="5" customFormat="1" ht="26.25" customHeight="1" x14ac:dyDescent="0.25">
      <c r="A2" s="21" t="s">
        <v>0</v>
      </c>
      <c r="B2" s="21"/>
      <c r="C2" s="21"/>
      <c r="D2" s="21"/>
      <c r="E2" s="21"/>
      <c r="F2" s="21"/>
      <c r="G2" s="21"/>
      <c r="H2" s="21"/>
      <c r="I2" s="21"/>
    </row>
    <row r="3" spans="1:10" s="5" customFormat="1" ht="14.25" customHeight="1" x14ac:dyDescent="0.25">
      <c r="A3" s="22" t="s">
        <v>1</v>
      </c>
      <c r="B3" s="22"/>
      <c r="C3" s="22"/>
      <c r="D3" s="22"/>
      <c r="E3" s="22"/>
      <c r="F3" s="22"/>
      <c r="G3" s="22"/>
      <c r="H3" s="22"/>
      <c r="I3" s="22"/>
    </row>
    <row r="4" spans="1:10" s="5" customFormat="1" ht="17.25" customHeight="1" x14ac:dyDescent="0.25">
      <c r="A4" s="23" t="s">
        <v>2</v>
      </c>
      <c r="B4" s="23"/>
      <c r="C4" s="23"/>
      <c r="D4" s="23"/>
      <c r="E4" s="23"/>
      <c r="F4" s="23"/>
      <c r="G4" s="23"/>
      <c r="H4" s="23"/>
      <c r="I4" s="23"/>
    </row>
    <row r="5" spans="1:10" ht="63" customHeight="1" x14ac:dyDescent="0.2">
      <c r="A5" s="24" t="s">
        <v>3</v>
      </c>
      <c r="B5" s="24"/>
      <c r="C5" s="24"/>
      <c r="D5" s="24"/>
      <c r="E5" s="24"/>
      <c r="F5" s="24"/>
      <c r="G5" s="24"/>
      <c r="H5" s="24"/>
      <c r="I5" s="24"/>
    </row>
    <row r="6" spans="1:10" ht="0.75" customHeight="1" x14ac:dyDescent="0.2">
      <c r="A6" s="2"/>
      <c r="B6" s="15"/>
      <c r="C6" s="15"/>
      <c r="D6" s="15"/>
      <c r="E6" s="15"/>
      <c r="F6" s="15"/>
      <c r="G6" s="15"/>
      <c r="H6" s="15"/>
      <c r="I6" s="15"/>
    </row>
    <row r="7" spans="1:10" ht="50.25" customHeight="1" x14ac:dyDescent="0.2">
      <c r="A7" s="16" t="s">
        <v>4</v>
      </c>
      <c r="B7" s="12" t="s">
        <v>5</v>
      </c>
      <c r="C7" s="17" t="s">
        <v>6</v>
      </c>
      <c r="D7" s="16" t="s">
        <v>7</v>
      </c>
      <c r="E7" s="16"/>
      <c r="F7" s="16"/>
      <c r="G7" s="18" t="s">
        <v>8</v>
      </c>
      <c r="H7" s="12" t="s">
        <v>9</v>
      </c>
      <c r="I7" s="19" t="s">
        <v>10</v>
      </c>
      <c r="J7" s="11"/>
    </row>
    <row r="8" spans="1:10" ht="46.5" customHeight="1" x14ac:dyDescent="0.2">
      <c r="A8" s="16"/>
      <c r="B8" s="12"/>
      <c r="C8" s="17"/>
      <c r="D8" s="1" t="s">
        <v>11</v>
      </c>
      <c r="E8" s="12" t="s">
        <v>12</v>
      </c>
      <c r="F8" s="12" t="s">
        <v>13</v>
      </c>
      <c r="G8" s="18"/>
      <c r="H8" s="12"/>
      <c r="I8" s="19"/>
      <c r="J8" s="11"/>
    </row>
    <row r="9" spans="1:10" ht="54.75" customHeight="1" x14ac:dyDescent="0.2">
      <c r="A9" s="16"/>
      <c r="B9" s="12"/>
      <c r="C9" s="17"/>
      <c r="D9" s="6" t="s">
        <v>14</v>
      </c>
      <c r="E9" s="12"/>
      <c r="F9" s="12"/>
      <c r="G9" s="18"/>
      <c r="H9" s="12"/>
      <c r="I9" s="19"/>
      <c r="J9" s="11"/>
    </row>
    <row r="10" spans="1:10" ht="24" x14ac:dyDescent="0.2">
      <c r="A10" s="8">
        <v>1</v>
      </c>
      <c r="B10" s="29" t="s">
        <v>15</v>
      </c>
      <c r="C10" s="8" t="s">
        <v>16</v>
      </c>
      <c r="D10" s="7">
        <v>481.9</v>
      </c>
      <c r="E10" s="7">
        <v>530.09</v>
      </c>
      <c r="F10" s="7">
        <v>534.91</v>
      </c>
      <c r="G10" s="30">
        <v>0.1</v>
      </c>
      <c r="H10" s="8" t="s">
        <v>17</v>
      </c>
      <c r="I10" s="26">
        <f t="shared" ref="I10:I46" si="0">D10</f>
        <v>481.9</v>
      </c>
      <c r="J10" s="26">
        <f t="shared" ref="J10:J46" si="1">I10*G10</f>
        <v>48.19</v>
      </c>
    </row>
    <row r="11" spans="1:10" ht="22.35" customHeight="1" x14ac:dyDescent="0.2">
      <c r="A11" s="8">
        <v>2</v>
      </c>
      <c r="B11" s="29" t="s">
        <v>18</v>
      </c>
      <c r="C11" s="8" t="s">
        <v>16</v>
      </c>
      <c r="D11" s="7">
        <v>236558</v>
      </c>
      <c r="E11" s="7">
        <v>260213.8</v>
      </c>
      <c r="F11" s="7">
        <v>264944.96000000002</v>
      </c>
      <c r="G11" s="30">
        <v>0.02</v>
      </c>
      <c r="H11" s="8" t="s">
        <v>17</v>
      </c>
      <c r="I11" s="26">
        <f t="shared" si="0"/>
        <v>236558</v>
      </c>
      <c r="J11" s="26">
        <f t="shared" si="1"/>
        <v>4731.16</v>
      </c>
    </row>
    <row r="12" spans="1:10" ht="24" x14ac:dyDescent="0.2">
      <c r="A12" s="8">
        <v>3</v>
      </c>
      <c r="B12" s="29" t="s">
        <v>19</v>
      </c>
      <c r="C12" s="8" t="s">
        <v>16</v>
      </c>
      <c r="D12" s="7">
        <v>1346.88</v>
      </c>
      <c r="E12" s="7">
        <v>1481.57</v>
      </c>
      <c r="F12" s="7">
        <v>1495.04</v>
      </c>
      <c r="G12" s="31">
        <v>1</v>
      </c>
      <c r="H12" s="8" t="s">
        <v>17</v>
      </c>
      <c r="I12" s="26">
        <f t="shared" si="0"/>
        <v>1346.88</v>
      </c>
      <c r="J12" s="26">
        <f t="shared" si="1"/>
        <v>1346.88</v>
      </c>
    </row>
    <row r="13" spans="1:10" ht="24" x14ac:dyDescent="0.2">
      <c r="A13" s="8">
        <v>4</v>
      </c>
      <c r="B13" s="29" t="s">
        <v>20</v>
      </c>
      <c r="C13" s="8" t="s">
        <v>16</v>
      </c>
      <c r="D13" s="7">
        <v>758.84</v>
      </c>
      <c r="E13" s="7">
        <v>834.72</v>
      </c>
      <c r="F13" s="7">
        <v>834.72</v>
      </c>
      <c r="G13" s="30">
        <v>0.1</v>
      </c>
      <c r="H13" s="8" t="s">
        <v>17</v>
      </c>
      <c r="I13" s="26">
        <f t="shared" si="0"/>
        <v>758.84</v>
      </c>
      <c r="J13" s="26">
        <f t="shared" si="1"/>
        <v>75.884</v>
      </c>
    </row>
    <row r="14" spans="1:10" ht="24" x14ac:dyDescent="0.2">
      <c r="A14" s="8">
        <v>5</v>
      </c>
      <c r="B14" s="29" t="s">
        <v>21</v>
      </c>
      <c r="C14" s="8" t="s">
        <v>16</v>
      </c>
      <c r="D14" s="7">
        <v>3417.22</v>
      </c>
      <c r="E14" s="7">
        <v>3758.94</v>
      </c>
      <c r="F14" s="7">
        <v>3793.11</v>
      </c>
      <c r="G14" s="30">
        <v>0.1</v>
      </c>
      <c r="H14" s="8" t="s">
        <v>17</v>
      </c>
      <c r="I14" s="26">
        <f t="shared" si="0"/>
        <v>3417.22</v>
      </c>
      <c r="J14" s="26">
        <f t="shared" si="1"/>
        <v>341.72199999999998</v>
      </c>
    </row>
    <row r="15" spans="1:10" ht="24" x14ac:dyDescent="0.2">
      <c r="A15" s="8">
        <v>6</v>
      </c>
      <c r="B15" s="29" t="s">
        <v>22</v>
      </c>
      <c r="C15" s="8" t="s">
        <v>16</v>
      </c>
      <c r="D15" s="7">
        <v>1256.5999999999999</v>
      </c>
      <c r="E15" s="7">
        <v>1382.26</v>
      </c>
      <c r="F15" s="7">
        <v>1344.56</v>
      </c>
      <c r="G15" s="30">
        <v>2</v>
      </c>
      <c r="H15" s="8" t="s">
        <v>17</v>
      </c>
      <c r="I15" s="26">
        <f t="shared" si="0"/>
        <v>1256.5999999999999</v>
      </c>
      <c r="J15" s="26">
        <f t="shared" si="1"/>
        <v>2513.1999999999998</v>
      </c>
    </row>
    <row r="16" spans="1:10" ht="24" x14ac:dyDescent="0.2">
      <c r="A16" s="8">
        <v>7</v>
      </c>
      <c r="B16" s="29" t="s">
        <v>23</v>
      </c>
      <c r="C16" s="8" t="s">
        <v>16</v>
      </c>
      <c r="D16" s="7">
        <v>77483.42</v>
      </c>
      <c r="E16" s="7">
        <v>85231.76</v>
      </c>
      <c r="F16" s="7">
        <v>88331.1</v>
      </c>
      <c r="G16" s="30">
        <v>0.1</v>
      </c>
      <c r="H16" s="8" t="s">
        <v>17</v>
      </c>
      <c r="I16" s="26">
        <f t="shared" si="0"/>
        <v>77483.42</v>
      </c>
      <c r="J16" s="26">
        <f t="shared" si="1"/>
        <v>7748.3420000000006</v>
      </c>
    </row>
    <row r="17" spans="1:13" ht="24" x14ac:dyDescent="0.2">
      <c r="A17" s="8">
        <v>8</v>
      </c>
      <c r="B17" s="29" t="s">
        <v>24</v>
      </c>
      <c r="C17" s="8" t="s">
        <v>16</v>
      </c>
      <c r="D17" s="7">
        <v>1395.68</v>
      </c>
      <c r="E17" s="7">
        <v>1535.25</v>
      </c>
      <c r="F17" s="7">
        <v>1521.29</v>
      </c>
      <c r="G17" s="30">
        <v>0.7</v>
      </c>
      <c r="H17" s="8" t="s">
        <v>17</v>
      </c>
      <c r="I17" s="26">
        <f t="shared" si="0"/>
        <v>1395.68</v>
      </c>
      <c r="J17" s="26">
        <f t="shared" si="1"/>
        <v>976.976</v>
      </c>
    </row>
    <row r="18" spans="1:13" ht="24" x14ac:dyDescent="0.2">
      <c r="A18" s="8">
        <v>9</v>
      </c>
      <c r="B18" s="29" t="s">
        <v>25</v>
      </c>
      <c r="C18" s="8" t="s">
        <v>16</v>
      </c>
      <c r="D18" s="7">
        <v>32605.72</v>
      </c>
      <c r="E18" s="7">
        <v>35866.29</v>
      </c>
      <c r="F18" s="7">
        <v>36192.35</v>
      </c>
      <c r="G18" s="30">
        <v>0.05</v>
      </c>
      <c r="H18" s="8" t="s">
        <v>17</v>
      </c>
      <c r="I18" s="26">
        <f t="shared" si="0"/>
        <v>32605.72</v>
      </c>
      <c r="J18" s="26">
        <f t="shared" si="1"/>
        <v>1630.2860000000001</v>
      </c>
    </row>
    <row r="19" spans="1:13" ht="36" x14ac:dyDescent="0.2">
      <c r="A19" s="8">
        <v>10</v>
      </c>
      <c r="B19" s="29" t="s">
        <v>26</v>
      </c>
      <c r="C19" s="8" t="s">
        <v>16</v>
      </c>
      <c r="D19" s="7">
        <v>2932.88</v>
      </c>
      <c r="E19" s="7">
        <v>3226.17</v>
      </c>
      <c r="F19" s="7">
        <v>3284.83</v>
      </c>
      <c r="G19" s="30">
        <v>0.1</v>
      </c>
      <c r="H19" s="8" t="s">
        <v>17</v>
      </c>
      <c r="I19" s="26">
        <f t="shared" si="0"/>
        <v>2932.88</v>
      </c>
      <c r="J19" s="26">
        <f t="shared" si="1"/>
        <v>293.28800000000001</v>
      </c>
    </row>
    <row r="20" spans="1:13" ht="24" x14ac:dyDescent="0.2">
      <c r="A20" s="8">
        <v>11</v>
      </c>
      <c r="B20" s="29" t="s">
        <v>27</v>
      </c>
      <c r="C20" s="8" t="s">
        <v>16</v>
      </c>
      <c r="D20" s="7">
        <v>455.06</v>
      </c>
      <c r="E20" s="7">
        <v>500.57</v>
      </c>
      <c r="F20" s="7">
        <v>477.81</v>
      </c>
      <c r="G20" s="30">
        <v>1.4</v>
      </c>
      <c r="H20" s="8" t="s">
        <v>17</v>
      </c>
      <c r="I20" s="26">
        <f t="shared" si="0"/>
        <v>455.06</v>
      </c>
      <c r="J20" s="26">
        <f t="shared" si="1"/>
        <v>637.08399999999995</v>
      </c>
    </row>
    <row r="21" spans="1:13" ht="24" x14ac:dyDescent="0.2">
      <c r="A21" s="8">
        <v>12</v>
      </c>
      <c r="B21" s="29" t="s">
        <v>28</v>
      </c>
      <c r="C21" s="8" t="s">
        <v>16</v>
      </c>
      <c r="D21" s="7">
        <v>267.18</v>
      </c>
      <c r="E21" s="7">
        <v>293.89999999999998</v>
      </c>
      <c r="F21" s="7">
        <v>301.91000000000003</v>
      </c>
      <c r="G21" s="30">
        <v>1.4</v>
      </c>
      <c r="H21" s="8" t="s">
        <v>17</v>
      </c>
      <c r="I21" s="26">
        <f t="shared" si="0"/>
        <v>267.18</v>
      </c>
      <c r="J21" s="26">
        <f t="shared" si="1"/>
        <v>374.05199999999996</v>
      </c>
    </row>
    <row r="22" spans="1:13" ht="24" x14ac:dyDescent="0.2">
      <c r="A22" s="8">
        <v>13</v>
      </c>
      <c r="B22" s="29" t="s">
        <v>29</v>
      </c>
      <c r="C22" s="8" t="s">
        <v>16</v>
      </c>
      <c r="D22" s="7">
        <v>3409.9</v>
      </c>
      <c r="E22" s="7">
        <v>3750.89</v>
      </c>
      <c r="F22" s="7">
        <v>3614.49</v>
      </c>
      <c r="G22" s="30">
        <v>0.5</v>
      </c>
      <c r="H22" s="8" t="s">
        <v>17</v>
      </c>
      <c r="I22" s="26">
        <f t="shared" si="0"/>
        <v>3409.9</v>
      </c>
      <c r="J22" s="26">
        <f t="shared" si="1"/>
        <v>1704.95</v>
      </c>
    </row>
    <row r="23" spans="1:13" ht="24" x14ac:dyDescent="0.2">
      <c r="A23" s="8">
        <v>14</v>
      </c>
      <c r="B23" s="29" t="s">
        <v>30</v>
      </c>
      <c r="C23" s="8" t="s">
        <v>16</v>
      </c>
      <c r="D23" s="7">
        <v>268.39999999999998</v>
      </c>
      <c r="E23" s="7">
        <v>295.24</v>
      </c>
      <c r="F23" s="7">
        <v>292.56</v>
      </c>
      <c r="G23" s="30">
        <v>1.8</v>
      </c>
      <c r="H23" s="8" t="s">
        <v>17</v>
      </c>
      <c r="I23" s="26">
        <f t="shared" si="0"/>
        <v>268.39999999999998</v>
      </c>
      <c r="J23" s="26">
        <f t="shared" si="1"/>
        <v>483.11999999999995</v>
      </c>
    </row>
    <row r="24" spans="1:13" ht="24" x14ac:dyDescent="0.2">
      <c r="A24" s="8">
        <v>15</v>
      </c>
      <c r="B24" s="29" t="s">
        <v>31</v>
      </c>
      <c r="C24" s="8" t="s">
        <v>16</v>
      </c>
      <c r="D24" s="7">
        <v>361.12</v>
      </c>
      <c r="E24" s="7">
        <v>397.23</v>
      </c>
      <c r="F24" s="7">
        <v>400.84</v>
      </c>
      <c r="G24" s="30">
        <v>1.2</v>
      </c>
      <c r="H24" s="8" t="s">
        <v>17</v>
      </c>
      <c r="I24" s="26">
        <f t="shared" si="0"/>
        <v>361.12</v>
      </c>
      <c r="J24" s="26">
        <f t="shared" si="1"/>
        <v>433.34399999999999</v>
      </c>
    </row>
    <row r="25" spans="1:13" ht="24" x14ac:dyDescent="0.2">
      <c r="A25" s="8">
        <v>16</v>
      </c>
      <c r="B25" s="29" t="s">
        <v>32</v>
      </c>
      <c r="C25" s="8" t="s">
        <v>16</v>
      </c>
      <c r="D25" s="7">
        <v>76636.740000000005</v>
      </c>
      <c r="E25" s="7">
        <v>84300.41</v>
      </c>
      <c r="F25" s="7">
        <v>87365.88</v>
      </c>
      <c r="G25" s="30">
        <v>0.25</v>
      </c>
      <c r="H25" s="8" t="s">
        <v>17</v>
      </c>
      <c r="I25" s="26">
        <f t="shared" si="0"/>
        <v>76636.740000000005</v>
      </c>
      <c r="J25" s="26">
        <f t="shared" si="1"/>
        <v>19159.185000000001</v>
      </c>
      <c r="M25" s="10"/>
    </row>
    <row r="26" spans="1:13" ht="24" x14ac:dyDescent="0.2">
      <c r="A26" s="8">
        <v>17</v>
      </c>
      <c r="B26" s="29" t="s">
        <v>33</v>
      </c>
      <c r="C26" s="8" t="s">
        <v>16</v>
      </c>
      <c r="D26" s="7">
        <v>2414.38</v>
      </c>
      <c r="E26" s="7">
        <v>2655.82</v>
      </c>
      <c r="F26" s="7">
        <v>2728.25</v>
      </c>
      <c r="G26" s="30">
        <v>0.1</v>
      </c>
      <c r="H26" s="8" t="s">
        <v>17</v>
      </c>
      <c r="I26" s="26">
        <f t="shared" si="0"/>
        <v>2414.38</v>
      </c>
      <c r="J26" s="26">
        <f t="shared" si="1"/>
        <v>241.43800000000002</v>
      </c>
    </row>
    <row r="27" spans="1:13" ht="24" x14ac:dyDescent="0.2">
      <c r="A27" s="8">
        <v>18</v>
      </c>
      <c r="B27" s="29" t="s">
        <v>34</v>
      </c>
      <c r="C27" s="8" t="s">
        <v>16</v>
      </c>
      <c r="D27" s="7">
        <v>3341.58</v>
      </c>
      <c r="E27" s="7">
        <v>3675.74</v>
      </c>
      <c r="F27" s="7">
        <v>3809.4</v>
      </c>
      <c r="G27" s="30">
        <v>0.3</v>
      </c>
      <c r="H27" s="8" t="s">
        <v>17</v>
      </c>
      <c r="I27" s="26">
        <f t="shared" si="0"/>
        <v>3341.58</v>
      </c>
      <c r="J27" s="26">
        <f t="shared" si="1"/>
        <v>1002.4739999999999</v>
      </c>
    </row>
    <row r="28" spans="1:13" ht="24" x14ac:dyDescent="0.2">
      <c r="A28" s="8">
        <v>19</v>
      </c>
      <c r="B28" s="29" t="s">
        <v>35</v>
      </c>
      <c r="C28" s="8" t="s">
        <v>16</v>
      </c>
      <c r="D28" s="7">
        <v>523.38</v>
      </c>
      <c r="E28" s="7">
        <v>575.72</v>
      </c>
      <c r="F28" s="7">
        <v>554.78</v>
      </c>
      <c r="G28" s="30">
        <v>0.1</v>
      </c>
      <c r="H28" s="8" t="s">
        <v>17</v>
      </c>
      <c r="I28" s="26">
        <f t="shared" si="0"/>
        <v>523.38</v>
      </c>
      <c r="J28" s="26">
        <f t="shared" si="1"/>
        <v>52.338000000000001</v>
      </c>
    </row>
    <row r="29" spans="1:13" ht="24" x14ac:dyDescent="0.2">
      <c r="A29" s="8">
        <v>20</v>
      </c>
      <c r="B29" s="29" t="s">
        <v>36</v>
      </c>
      <c r="C29" s="8" t="s">
        <v>16</v>
      </c>
      <c r="D29" s="7">
        <v>723.46</v>
      </c>
      <c r="E29" s="7">
        <v>795.81</v>
      </c>
      <c r="F29" s="7">
        <v>817.51</v>
      </c>
      <c r="G29" s="30">
        <v>1</v>
      </c>
      <c r="H29" s="8" t="s">
        <v>17</v>
      </c>
      <c r="I29" s="26">
        <f t="shared" si="0"/>
        <v>723.46</v>
      </c>
      <c r="J29" s="26">
        <f t="shared" si="1"/>
        <v>723.46</v>
      </c>
    </row>
    <row r="30" spans="1:13" ht="24" x14ac:dyDescent="0.2">
      <c r="A30" s="8">
        <v>21</v>
      </c>
      <c r="B30" s="29" t="s">
        <v>37</v>
      </c>
      <c r="C30" s="8" t="s">
        <v>16</v>
      </c>
      <c r="D30" s="7">
        <v>1727.52</v>
      </c>
      <c r="E30" s="7">
        <v>1900.27</v>
      </c>
      <c r="F30" s="7">
        <v>1831.17</v>
      </c>
      <c r="G30" s="30">
        <v>4.08</v>
      </c>
      <c r="H30" s="8" t="s">
        <v>17</v>
      </c>
      <c r="I30" s="26">
        <f t="shared" si="0"/>
        <v>1727.52</v>
      </c>
      <c r="J30" s="26">
        <f t="shared" si="1"/>
        <v>7048.2816000000003</v>
      </c>
    </row>
    <row r="31" spans="1:13" ht="24" x14ac:dyDescent="0.2">
      <c r="A31" s="8">
        <v>22</v>
      </c>
      <c r="B31" s="29" t="s">
        <v>38</v>
      </c>
      <c r="C31" s="8" t="s">
        <v>16</v>
      </c>
      <c r="D31" s="7">
        <v>2442.44</v>
      </c>
      <c r="E31" s="7">
        <v>2686.68</v>
      </c>
      <c r="F31" s="7">
        <v>2613.41</v>
      </c>
      <c r="G31" s="30">
        <v>0.1</v>
      </c>
      <c r="H31" s="8" t="s">
        <v>17</v>
      </c>
      <c r="I31" s="26">
        <f t="shared" si="0"/>
        <v>2442.44</v>
      </c>
      <c r="J31" s="26">
        <f t="shared" si="1"/>
        <v>244.24400000000003</v>
      </c>
    </row>
    <row r="32" spans="1:13" ht="24" x14ac:dyDescent="0.2">
      <c r="A32" s="8">
        <v>23</v>
      </c>
      <c r="B32" s="29" t="s">
        <v>39</v>
      </c>
      <c r="C32" s="8" t="s">
        <v>16</v>
      </c>
      <c r="D32" s="7">
        <v>1096.78</v>
      </c>
      <c r="E32" s="7">
        <v>1206.46</v>
      </c>
      <c r="F32" s="7">
        <v>1217.43</v>
      </c>
      <c r="G32" s="30">
        <v>0.1</v>
      </c>
      <c r="H32" s="8" t="s">
        <v>17</v>
      </c>
      <c r="I32" s="26">
        <f t="shared" si="0"/>
        <v>1096.78</v>
      </c>
      <c r="J32" s="26">
        <f t="shared" si="1"/>
        <v>109.678</v>
      </c>
    </row>
    <row r="33" spans="1:13" ht="24" x14ac:dyDescent="0.2">
      <c r="A33" s="8">
        <v>24</v>
      </c>
      <c r="B33" s="29" t="s">
        <v>40</v>
      </c>
      <c r="C33" s="8" t="s">
        <v>16</v>
      </c>
      <c r="D33" s="7">
        <v>596.58000000000004</v>
      </c>
      <c r="E33" s="7">
        <v>656.24</v>
      </c>
      <c r="F33" s="7">
        <v>686.07</v>
      </c>
      <c r="G33" s="30">
        <v>7.2</v>
      </c>
      <c r="H33" s="8" t="s">
        <v>17</v>
      </c>
      <c r="I33" s="26">
        <f t="shared" si="0"/>
        <v>596.58000000000004</v>
      </c>
      <c r="J33" s="26">
        <f t="shared" si="1"/>
        <v>4295.3760000000002</v>
      </c>
    </row>
    <row r="34" spans="1:13" ht="24" x14ac:dyDescent="0.2">
      <c r="A34" s="8">
        <v>25</v>
      </c>
      <c r="B34" s="29" t="s">
        <v>41</v>
      </c>
      <c r="C34" s="8" t="s">
        <v>16</v>
      </c>
      <c r="D34" s="7">
        <v>376.98</v>
      </c>
      <c r="E34" s="7">
        <v>414.68</v>
      </c>
      <c r="F34" s="7">
        <v>418.45</v>
      </c>
      <c r="G34" s="30">
        <v>2</v>
      </c>
      <c r="H34" s="8" t="s">
        <v>17</v>
      </c>
      <c r="I34" s="26">
        <f t="shared" si="0"/>
        <v>376.98</v>
      </c>
      <c r="J34" s="26">
        <f t="shared" si="1"/>
        <v>753.96</v>
      </c>
    </row>
    <row r="35" spans="1:13" ht="24" x14ac:dyDescent="0.2">
      <c r="A35" s="8">
        <v>26</v>
      </c>
      <c r="B35" s="29" t="s">
        <v>42</v>
      </c>
      <c r="C35" s="8" t="s">
        <v>16</v>
      </c>
      <c r="D35" s="7">
        <v>348.92</v>
      </c>
      <c r="E35" s="7">
        <v>383.81</v>
      </c>
      <c r="F35" s="7">
        <v>373.34</v>
      </c>
      <c r="G35" s="31">
        <v>0.1</v>
      </c>
      <c r="H35" s="8" t="s">
        <v>17</v>
      </c>
      <c r="I35" s="26">
        <f t="shared" si="0"/>
        <v>348.92</v>
      </c>
      <c r="J35" s="26">
        <f t="shared" si="1"/>
        <v>34.892000000000003</v>
      </c>
    </row>
    <row r="36" spans="1:13" ht="24" x14ac:dyDescent="0.2">
      <c r="A36" s="8">
        <v>27</v>
      </c>
      <c r="B36" s="29" t="s">
        <v>43</v>
      </c>
      <c r="C36" s="8" t="s">
        <v>16</v>
      </c>
      <c r="D36" s="7">
        <v>2492.46</v>
      </c>
      <c r="E36" s="7">
        <v>2741.71</v>
      </c>
      <c r="F36" s="7">
        <v>2766.63</v>
      </c>
      <c r="G36" s="30">
        <v>0.1</v>
      </c>
      <c r="H36" s="8" t="s">
        <v>17</v>
      </c>
      <c r="I36" s="26">
        <f t="shared" si="0"/>
        <v>2492.46</v>
      </c>
      <c r="J36" s="26">
        <f t="shared" si="1"/>
        <v>249.24600000000001</v>
      </c>
    </row>
    <row r="37" spans="1:13" ht="24" x14ac:dyDescent="0.2">
      <c r="A37" s="8">
        <v>28</v>
      </c>
      <c r="B37" s="29" t="s">
        <v>44</v>
      </c>
      <c r="C37" s="8" t="s">
        <v>16</v>
      </c>
      <c r="D37" s="7">
        <v>47637.34</v>
      </c>
      <c r="E37" s="7">
        <v>52401.07</v>
      </c>
      <c r="F37" s="7">
        <v>50495.58</v>
      </c>
      <c r="G37" s="30">
        <v>0.05</v>
      </c>
      <c r="H37" s="8" t="s">
        <v>17</v>
      </c>
      <c r="I37" s="26">
        <f t="shared" si="0"/>
        <v>47637.34</v>
      </c>
      <c r="J37" s="26">
        <f t="shared" si="1"/>
        <v>2381.8669999999997</v>
      </c>
    </row>
    <row r="38" spans="1:13" ht="24" x14ac:dyDescent="0.2">
      <c r="A38" s="8">
        <v>29</v>
      </c>
      <c r="B38" s="29" t="s">
        <v>45</v>
      </c>
      <c r="C38" s="8" t="s">
        <v>16</v>
      </c>
      <c r="D38" s="7">
        <v>1240.74</v>
      </c>
      <c r="E38" s="7">
        <v>1364.81</v>
      </c>
      <c r="F38" s="7">
        <v>1377.22</v>
      </c>
      <c r="G38" s="30">
        <v>0.1</v>
      </c>
      <c r="H38" s="8" t="s">
        <v>17</v>
      </c>
      <c r="I38" s="26">
        <f t="shared" si="0"/>
        <v>1240.74</v>
      </c>
      <c r="J38" s="26">
        <f t="shared" si="1"/>
        <v>124.07400000000001</v>
      </c>
    </row>
    <row r="39" spans="1:13" ht="24" x14ac:dyDescent="0.2">
      <c r="A39" s="8">
        <v>30</v>
      </c>
      <c r="B39" s="29" t="s">
        <v>46</v>
      </c>
      <c r="C39" s="8" t="s">
        <v>16</v>
      </c>
      <c r="D39" s="7">
        <v>4600.62</v>
      </c>
      <c r="E39" s="7">
        <v>5060.68</v>
      </c>
      <c r="F39" s="7">
        <v>4830.6499999999996</v>
      </c>
      <c r="G39" s="30">
        <v>0.6</v>
      </c>
      <c r="H39" s="8" t="s">
        <v>17</v>
      </c>
      <c r="I39" s="26">
        <f t="shared" si="0"/>
        <v>4600.62</v>
      </c>
      <c r="J39" s="26">
        <f t="shared" si="1"/>
        <v>2760.3719999999998</v>
      </c>
    </row>
    <row r="40" spans="1:13" ht="33.950000000000003" customHeight="1" x14ac:dyDescent="0.2">
      <c r="A40" s="8">
        <v>31</v>
      </c>
      <c r="B40" s="32" t="s">
        <v>47</v>
      </c>
      <c r="C40" s="8" t="s">
        <v>16</v>
      </c>
      <c r="D40" s="7">
        <v>256200</v>
      </c>
      <c r="E40" s="7">
        <v>281820</v>
      </c>
      <c r="F40" s="7">
        <v>269010</v>
      </c>
      <c r="G40" s="31">
        <v>0.05</v>
      </c>
      <c r="H40" s="8" t="s">
        <v>17</v>
      </c>
      <c r="I40" s="26">
        <f t="shared" si="0"/>
        <v>256200</v>
      </c>
      <c r="J40" s="26">
        <f t="shared" si="1"/>
        <v>12810</v>
      </c>
    </row>
    <row r="41" spans="1:13" ht="36" x14ac:dyDescent="0.2">
      <c r="A41" s="8">
        <v>32</v>
      </c>
      <c r="B41" s="29" t="s">
        <v>48</v>
      </c>
      <c r="C41" s="8" t="s">
        <v>16</v>
      </c>
      <c r="D41" s="7">
        <v>21867.279999999999</v>
      </c>
      <c r="E41" s="7">
        <v>24054.01</v>
      </c>
      <c r="F41" s="7">
        <v>23397.99</v>
      </c>
      <c r="G41" s="30">
        <v>2.5</v>
      </c>
      <c r="H41" s="8" t="s">
        <v>17</v>
      </c>
      <c r="I41" s="26">
        <f t="shared" si="0"/>
        <v>21867.279999999999</v>
      </c>
      <c r="J41" s="26">
        <f t="shared" si="1"/>
        <v>54668.2</v>
      </c>
    </row>
    <row r="42" spans="1:13" ht="24" x14ac:dyDescent="0.2">
      <c r="A42" s="8">
        <v>33</v>
      </c>
      <c r="B42" s="29" t="s">
        <v>49</v>
      </c>
      <c r="C42" s="8" t="s">
        <v>16</v>
      </c>
      <c r="D42" s="7">
        <v>501.42</v>
      </c>
      <c r="E42" s="7">
        <v>551.55999999999995</v>
      </c>
      <c r="F42" s="7">
        <v>536.52</v>
      </c>
      <c r="G42" s="30">
        <v>1.6</v>
      </c>
      <c r="H42" s="8" t="s">
        <v>17</v>
      </c>
      <c r="I42" s="26">
        <f t="shared" si="0"/>
        <v>501.42</v>
      </c>
      <c r="J42" s="26">
        <f t="shared" si="1"/>
        <v>802.27200000000005</v>
      </c>
    </row>
    <row r="43" spans="1:13" ht="24" x14ac:dyDescent="0.2">
      <c r="A43" s="8">
        <v>34</v>
      </c>
      <c r="B43" s="29" t="s">
        <v>50</v>
      </c>
      <c r="C43" s="8" t="s">
        <v>16</v>
      </c>
      <c r="D43" s="7">
        <v>1235.8599999999999</v>
      </c>
      <c r="E43" s="7">
        <v>1359.45</v>
      </c>
      <c r="F43" s="7">
        <v>1421.24</v>
      </c>
      <c r="G43" s="30">
        <v>0.1</v>
      </c>
      <c r="H43" s="8" t="s">
        <v>17</v>
      </c>
      <c r="I43" s="26">
        <f t="shared" si="0"/>
        <v>1235.8599999999999</v>
      </c>
      <c r="J43" s="26">
        <f t="shared" si="1"/>
        <v>123.586</v>
      </c>
    </row>
    <row r="44" spans="1:13" ht="24" x14ac:dyDescent="0.2">
      <c r="A44" s="8">
        <v>35</v>
      </c>
      <c r="B44" s="29" t="s">
        <v>51</v>
      </c>
      <c r="C44" s="8" t="s">
        <v>16</v>
      </c>
      <c r="D44" s="7">
        <v>622.20000000000005</v>
      </c>
      <c r="E44" s="7">
        <v>684.42</v>
      </c>
      <c r="F44" s="7">
        <v>684.42</v>
      </c>
      <c r="G44" s="30">
        <v>0.8</v>
      </c>
      <c r="H44" s="8" t="s">
        <v>17</v>
      </c>
      <c r="I44" s="26">
        <f t="shared" si="0"/>
        <v>622.20000000000005</v>
      </c>
      <c r="J44" s="26">
        <f t="shared" si="1"/>
        <v>497.76000000000005</v>
      </c>
    </row>
    <row r="45" spans="1:13" ht="24" x14ac:dyDescent="0.2">
      <c r="A45" s="8">
        <v>36</v>
      </c>
      <c r="B45" s="29" t="s">
        <v>52</v>
      </c>
      <c r="C45" s="8" t="s">
        <v>16</v>
      </c>
      <c r="D45" s="7">
        <v>2193.56</v>
      </c>
      <c r="E45" s="7">
        <v>2412.92</v>
      </c>
      <c r="F45" s="7">
        <v>2369.04</v>
      </c>
      <c r="G45" s="30">
        <v>1</v>
      </c>
      <c r="H45" s="8" t="s">
        <v>17</v>
      </c>
      <c r="I45" s="26">
        <f t="shared" si="0"/>
        <v>2193.56</v>
      </c>
      <c r="J45" s="26">
        <f t="shared" si="1"/>
        <v>2193.56</v>
      </c>
    </row>
    <row r="46" spans="1:13" ht="24" x14ac:dyDescent="0.2">
      <c r="A46" s="8">
        <v>37</v>
      </c>
      <c r="B46" s="29" t="s">
        <v>53</v>
      </c>
      <c r="C46" s="8" t="s">
        <v>16</v>
      </c>
      <c r="D46" s="7">
        <v>1626.26</v>
      </c>
      <c r="E46" s="7">
        <v>1788.89</v>
      </c>
      <c r="F46" s="7">
        <v>1788.89</v>
      </c>
      <c r="G46" s="30">
        <v>14</v>
      </c>
      <c r="H46" s="8" t="s">
        <v>17</v>
      </c>
      <c r="I46" s="26">
        <f t="shared" si="0"/>
        <v>1626.26</v>
      </c>
      <c r="J46" s="26">
        <f t="shared" si="1"/>
        <v>22767.64</v>
      </c>
      <c r="M46" s="27"/>
    </row>
    <row r="47" spans="1:13" ht="12.75" customHeight="1" x14ac:dyDescent="0.2">
      <c r="A47" s="13" t="s">
        <v>54</v>
      </c>
      <c r="B47" s="13"/>
      <c r="C47" s="13"/>
      <c r="D47" s="13"/>
      <c r="E47" s="13"/>
      <c r="F47" s="13"/>
      <c r="G47" s="13"/>
      <c r="H47" s="13"/>
      <c r="I47" s="13"/>
      <c r="J47" s="25">
        <f>SUM(J10:J46)</f>
        <v>156382.38160000002</v>
      </c>
      <c r="M47" s="28"/>
    </row>
    <row r="48" spans="1:13" x14ac:dyDescent="0.2">
      <c r="A48" s="9" t="s">
        <v>55</v>
      </c>
      <c r="E48" s="3">
        <f>J47</f>
        <v>156382.38160000002</v>
      </c>
      <c r="F48" s="3" t="s">
        <v>56</v>
      </c>
    </row>
    <row r="49" spans="1:12" x14ac:dyDescent="0.2">
      <c r="A49" s="9"/>
    </row>
    <row r="50" spans="1:12" x14ac:dyDescent="0.2">
      <c r="A50" s="3" t="s">
        <v>57</v>
      </c>
    </row>
    <row r="51" spans="1:12" x14ac:dyDescent="0.2">
      <c r="A51" s="3" t="s">
        <v>58</v>
      </c>
    </row>
    <row r="52" spans="1:12" x14ac:dyDescent="0.2">
      <c r="A52" s="3" t="s">
        <v>59</v>
      </c>
    </row>
    <row r="53" spans="1:12" ht="24" customHeight="1" x14ac:dyDescent="0.2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</row>
    <row r="54" spans="1:12" x14ac:dyDescent="0.2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</row>
    <row r="55" spans="1:12" x14ac:dyDescent="0.2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</row>
    <row r="56" spans="1:12" ht="15.75" customHeight="1" x14ac:dyDescent="0.2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</row>
    <row r="57" spans="1:12" ht="15.75" customHeight="1" x14ac:dyDescent="0.2"/>
    <row r="58" spans="1:12" ht="39" customHeight="1" x14ac:dyDescent="0.2"/>
    <row r="59" spans="1:12" ht="25.5" customHeight="1" x14ac:dyDescent="0.2"/>
    <row r="60" spans="1:12" ht="25.5" customHeight="1" x14ac:dyDescent="0.2"/>
    <row r="61" spans="1:12" ht="25.5" customHeight="1" x14ac:dyDescent="0.2"/>
    <row r="62" spans="1:12" ht="25.5" customHeight="1" x14ac:dyDescent="0.2"/>
    <row r="63" spans="1:12" ht="25.5" customHeight="1" x14ac:dyDescent="0.2"/>
    <row r="64" spans="1:12" ht="3" customHeight="1" x14ac:dyDescent="0.2"/>
  </sheetData>
  <mergeCells count="18">
    <mergeCell ref="F1:I1"/>
    <mergeCell ref="A2:I2"/>
    <mergeCell ref="A3:I3"/>
    <mergeCell ref="A4:I4"/>
    <mergeCell ref="A5:I5"/>
    <mergeCell ref="B6:I6"/>
    <mergeCell ref="A7:A9"/>
    <mergeCell ref="B7:B9"/>
    <mergeCell ref="C7:C9"/>
    <mergeCell ref="D7:F7"/>
    <mergeCell ref="G7:G9"/>
    <mergeCell ref="H7:H9"/>
    <mergeCell ref="I7:I9"/>
    <mergeCell ref="J7:J9"/>
    <mergeCell ref="E8:E9"/>
    <mergeCell ref="F8:F9"/>
    <mergeCell ref="A47:I47"/>
    <mergeCell ref="A53:L56"/>
  </mergeCells>
  <printOptions horizontalCentered="1"/>
  <pageMargins left="0.23611111111111099" right="0.23611111111111099" top="0.27013888888888898" bottom="0" header="0.511811023622047" footer="0.511811023622047"/>
  <pageSetup paperSize="9" orientation="landscape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Егерев</dc:creator>
  <dc:description/>
  <cp:lastModifiedBy>Егорова Валентина Васильевна</cp:lastModifiedBy>
  <cp:revision>5</cp:revision>
  <cp:lastPrinted>2025-11-06T16:34:02Z</cp:lastPrinted>
  <dcterms:created xsi:type="dcterms:W3CDTF">2015-10-22T08:12:07Z</dcterms:created>
  <dcterms:modified xsi:type="dcterms:W3CDTF">2026-05-18T13:18:21Z</dcterms:modified>
  <dc:language>ru-RU</dc:language>
</cp:coreProperties>
</file>