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любовь\Работа\2 Интернат\2026\Аукционы ЭМ\ЭМ анализы 26-27\"/>
    </mc:Choice>
  </mc:AlternateContent>
  <xr:revisionPtr revIDLastSave="0" documentId="13_ncr:1_{73C56CEE-16CE-477A-A074-2DD9EF60C499}" xr6:coauthVersionLast="36" xr6:coauthVersionMax="36" xr10:uidLastSave="{00000000-0000-0000-0000-000000000000}"/>
  <bookViews>
    <workbookView xWindow="0" yWindow="0" windowWidth="28370" windowHeight="11970" xr2:uid="{00000000-000D-0000-FFFF-FFFF00000000}"/>
  </bookViews>
  <sheets>
    <sheet name="Sheet1" sheetId="1" r:id="rId1"/>
  </sheets>
  <definedNames>
    <definedName name="_xlnm.Print_Area" localSheetId="0">Sheet1!$A$2:$P$27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H17" i="1"/>
  <c r="I17" i="1"/>
  <c r="N15" i="1" l="1"/>
  <c r="L15" i="1" s="1"/>
  <c r="M15" i="1" s="1"/>
  <c r="O15" i="1"/>
  <c r="P15" i="1" s="1"/>
  <c r="N14" i="1" l="1"/>
  <c r="N16" i="1"/>
  <c r="O16" i="1" l="1"/>
  <c r="P16" i="1" s="1"/>
  <c r="L16" i="1"/>
  <c r="M16" i="1" s="1"/>
  <c r="O14" i="1" l="1"/>
  <c r="P14" i="1" s="1"/>
  <c r="P17" i="1" l="1"/>
  <c r="L14" i="1" l="1"/>
  <c r="M14" i="1" s="1"/>
</calcChain>
</file>

<file path=xl/sharedStrings.xml><?xml version="1.0" encoding="utf-8"?>
<sst xmlns="http://schemas.openxmlformats.org/spreadsheetml/2006/main" count="47" uniqueCount="39">
  <si>
    <t>№</t>
  </si>
  <si>
    <t>Наименование товара, услуги (работы)</t>
  </si>
  <si>
    <t>ОКПД2/КТРУ</t>
  </si>
  <si>
    <t>Единица измерения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</si>
  <si>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</si>
  <si>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</si>
  <si>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</si>
  <si>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</si>
  <si>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</si>
  <si>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</si>
  <si>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</si>
  <si>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</si>
  <si>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</si>
  <si>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</si>
  <si>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</si>
  <si>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</si>
  <si>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</si>
  <si>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</si>
  <si>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</si>
  <si>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</si>
  <si>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</si>
  <si>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</si>
  <si>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</si>
  <si>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</t>
  </si>
  <si>
    <t>86.90.15.000</t>
  </si>
  <si>
    <t>Директор</t>
  </si>
  <si>
    <t>/М.Г.Черных/</t>
  </si>
  <si>
    <t>Кол-во
 человек</t>
  </si>
  <si>
    <t>шт</t>
  </si>
  <si>
    <t>Клинико-бактериологическое исследование материала из зева и носа на наличие золотистого стафилококка</t>
  </si>
  <si>
    <t>чел</t>
  </si>
  <si>
    <t>Цитологическое исследование гинекологических мазков</t>
  </si>
  <si>
    <t>Биохимический анализ крови (Глюкоза, холестирин)</t>
  </si>
  <si>
    <t>Оказание услуг по организации и проведению лабораторных исследований в 2026 г.</t>
  </si>
  <si>
    <t>На основании проведенного анализа рынка и расчетов, НМЦК(ЦК) составляет: 21 000,00 рублей</t>
  </si>
  <si>
    <t>Дата подготовки обоснования НМЦК: 05.06.2026 г.</t>
  </si>
  <si>
    <t>цена источника 2 (вх. № 58 от 04.05.26)</t>
  </si>
  <si>
    <t>цена источника 1 (вх. №59 от 05.05.26)</t>
  </si>
  <si>
    <t>цена источника 3 (вх. № 60 от 05.05.26)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</si>
</sst>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9" fillId="0" borderId="10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9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1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left" vertical="top" indent="1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264886</xdr:rowOff>
    </xdr:from>
    <xdr:to>
      <xdr:col>5</xdr:col>
      <xdr:colOff>733425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264886</xdr:rowOff>
    </xdr:from>
    <xdr:to>
      <xdr:col>2</xdr:col>
      <xdr:colOff>279400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7</xdr:row>
      <xdr:rowOff>264886</xdr:rowOff>
    </xdr:from>
    <xdr:to>
      <xdr:col>8</xdr:col>
      <xdr:colOff>838200</xdr:colOff>
      <xdr:row>9</xdr:row>
      <xdr:rowOff>70032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tabSelected="1" topLeftCell="A7" zoomScale="55" zoomScaleNormal="55" workbookViewId="0">
      <selection activeCell="O16" sqref="O16"/>
    </sheetView>
  </sheetViews>
  <sheetFormatPr defaultColWidth="10.83203125" defaultRowHeight="15.5" x14ac:dyDescent="0.35"/>
  <cols>
    <col min="1" max="1" width="3.83203125" style="2" customWidth="1"/>
    <col min="2" max="2" width="35.83203125" style="1" customWidth="1"/>
    <col min="3" max="4" width="15.83203125" style="1" customWidth="1"/>
    <col min="5" max="5" width="13" style="1" customWidth="1"/>
    <col min="6" max="6" width="9.83203125" style="1" customWidth="1"/>
    <col min="7" max="7" width="18.33203125" style="1" customWidth="1"/>
    <col min="8" max="8" width="17.5" style="1" customWidth="1"/>
    <col min="9" max="10" width="18.83203125" style="1" customWidth="1"/>
    <col min="11" max="11" width="13.83203125" style="1" customWidth="1"/>
    <col min="12" max="12" width="19.83203125" style="1" customWidth="1"/>
    <col min="13" max="15" width="15.83203125" style="1" customWidth="1"/>
    <col min="16" max="16" width="18.83203125" style="1" customWidth="1"/>
    <col min="17" max="16384" width="10.83203125" style="1"/>
  </cols>
  <sheetData>
    <row r="1" spans="1:16" ht="20.149999999999999" customHeight="1" x14ac:dyDescent="0.35"/>
    <row r="2" spans="1:16" ht="50.15" customHeight="1" x14ac:dyDescent="0.35">
      <c r="A2" s="46" t="s">
        <v>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40" customHeight="1" x14ac:dyDescent="0.35"/>
    <row r="4" spans="1:16" ht="32.25" customHeight="1" x14ac:dyDescent="0.35">
      <c r="A4" s="47" t="s">
        <v>8</v>
      </c>
      <c r="B4" s="47"/>
      <c r="C4" s="56" t="s">
        <v>33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16" ht="10" customHeight="1" x14ac:dyDescent="0.35">
      <c r="A5" s="10"/>
      <c r="B5" s="10"/>
      <c r="C5" s="3"/>
      <c r="D5" s="3"/>
      <c r="E5" s="3"/>
      <c r="F5" s="3"/>
      <c r="G5" s="3"/>
      <c r="H5" s="3"/>
      <c r="I5" s="3"/>
      <c r="J5" s="15"/>
      <c r="K5" s="15"/>
      <c r="L5" s="3"/>
      <c r="M5" s="3"/>
      <c r="N5" s="3"/>
      <c r="O5" s="22"/>
      <c r="P5" s="3"/>
    </row>
    <row r="6" spans="1:16" ht="70" customHeight="1" x14ac:dyDescent="0.35">
      <c r="A6" s="61" t="s">
        <v>9</v>
      </c>
      <c r="B6" s="61"/>
      <c r="C6" s="57" t="s">
        <v>19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</row>
    <row r="7" spans="1:16" ht="20.149999999999999" customHeight="1" x14ac:dyDescent="0.35"/>
    <row r="8" spans="1:16" ht="43.5" customHeight="1" x14ac:dyDescent="0.35">
      <c r="A8" s="58" t="s">
        <v>22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</row>
    <row r="9" spans="1:16" ht="108" customHeight="1" x14ac:dyDescent="0.3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</row>
    <row r="10" spans="1:16" ht="20.149999999999999" customHeight="1" x14ac:dyDescent="0.35"/>
    <row r="11" spans="1:16" ht="5.15" customHeight="1" x14ac:dyDescent="0.3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49999999999999" customHeight="1" x14ac:dyDescent="0.35">
      <c r="A12" s="30" t="s">
        <v>0</v>
      </c>
      <c r="B12" s="48" t="s">
        <v>1</v>
      </c>
      <c r="C12" s="49"/>
      <c r="D12" s="60" t="s">
        <v>2</v>
      </c>
      <c r="E12" s="52" t="s">
        <v>3</v>
      </c>
      <c r="F12" s="52" t="s">
        <v>27</v>
      </c>
      <c r="G12" s="41" t="s">
        <v>6</v>
      </c>
      <c r="H12" s="42"/>
      <c r="I12" s="42"/>
      <c r="J12" s="42"/>
      <c r="K12" s="43"/>
      <c r="L12" s="52" t="s">
        <v>14</v>
      </c>
      <c r="M12" s="52" t="s">
        <v>4</v>
      </c>
      <c r="N12" s="54" t="s">
        <v>5</v>
      </c>
      <c r="O12" s="44" t="s">
        <v>23</v>
      </c>
      <c r="P12" s="52" t="s">
        <v>17</v>
      </c>
    </row>
    <row r="13" spans="1:16" ht="75" customHeight="1" x14ac:dyDescent="0.35">
      <c r="A13" s="31"/>
      <c r="B13" s="50"/>
      <c r="C13" s="51"/>
      <c r="D13" s="55"/>
      <c r="E13" s="53"/>
      <c r="F13" s="55"/>
      <c r="G13" s="25" t="s">
        <v>37</v>
      </c>
      <c r="H13" s="25" t="s">
        <v>36</v>
      </c>
      <c r="I13" s="25" t="s">
        <v>38</v>
      </c>
      <c r="J13" s="14" t="s">
        <v>18</v>
      </c>
      <c r="K13" s="14" t="s">
        <v>21</v>
      </c>
      <c r="L13" s="53"/>
      <c r="M13" s="53"/>
      <c r="N13" s="52"/>
      <c r="O13" s="45"/>
      <c r="P13" s="55"/>
    </row>
    <row r="14" spans="1:16" ht="51.75" customHeight="1" x14ac:dyDescent="0.35">
      <c r="A14" s="9">
        <v>1</v>
      </c>
      <c r="B14" s="39" t="s">
        <v>32</v>
      </c>
      <c r="C14" s="40"/>
      <c r="D14" s="23" t="s">
        <v>24</v>
      </c>
      <c r="E14" s="23" t="s">
        <v>30</v>
      </c>
      <c r="F14" s="18">
        <v>80</v>
      </c>
      <c r="G14" s="24">
        <v>160</v>
      </c>
      <c r="H14" s="24">
        <v>206</v>
      </c>
      <c r="I14" s="24">
        <v>185</v>
      </c>
      <c r="J14" s="16" t="s">
        <v>20</v>
      </c>
      <c r="K14" s="18">
        <v>3</v>
      </c>
      <c r="L14" s="17">
        <f>SQRT(((SUM((POWER(G14-N14,2)),(POWER(H14-N14,2)),(POWER(I14-N14,2)))/(K14-1))))</f>
        <v>23.028967265887832</v>
      </c>
      <c r="M14" s="19">
        <f>(L14*100)/N14</f>
        <v>12.538457676526951</v>
      </c>
      <c r="N14" s="16">
        <f>(G14+H14+I14)/3</f>
        <v>183.66666666666666</v>
      </c>
      <c r="O14" s="16">
        <f>MIN(G14:I14)</f>
        <v>160</v>
      </c>
      <c r="P14" s="16">
        <f>O14*F14</f>
        <v>12800</v>
      </c>
    </row>
    <row r="15" spans="1:16" ht="57" customHeight="1" x14ac:dyDescent="0.35">
      <c r="A15" s="9">
        <v>3</v>
      </c>
      <c r="B15" s="39" t="s">
        <v>31</v>
      </c>
      <c r="C15" s="40"/>
      <c r="D15" s="28" t="s">
        <v>24</v>
      </c>
      <c r="E15" s="28" t="s">
        <v>30</v>
      </c>
      <c r="F15" s="18">
        <v>68</v>
      </c>
      <c r="G15" s="24">
        <v>100</v>
      </c>
      <c r="H15" s="24">
        <v>200</v>
      </c>
      <c r="I15" s="24">
        <v>220</v>
      </c>
      <c r="J15" s="16" t="s">
        <v>20</v>
      </c>
      <c r="K15" s="18">
        <v>3</v>
      </c>
      <c r="L15" s="17">
        <f>SQRT(((SUM((POWER(G15-N15,2)),(POWER(H15-N15,2)),(POWER(I15-N15,2)))/(K15-1))))</f>
        <v>64.291005073286371</v>
      </c>
      <c r="M15" s="19">
        <f>(L15*100)/N15</f>
        <v>37.090964465357516</v>
      </c>
      <c r="N15" s="16">
        <f>(G15+H15+I15)/3</f>
        <v>173.33333333333334</v>
      </c>
      <c r="O15" s="16">
        <f>MIN(G15:I15)</f>
        <v>100</v>
      </c>
      <c r="P15" s="16">
        <f>O15*F15</f>
        <v>6800</v>
      </c>
    </row>
    <row r="16" spans="1:16" ht="51.75" customHeight="1" x14ac:dyDescent="0.35">
      <c r="A16" s="9">
        <v>3</v>
      </c>
      <c r="B16" s="39" t="s">
        <v>29</v>
      </c>
      <c r="C16" s="40"/>
      <c r="D16" s="26" t="s">
        <v>24</v>
      </c>
      <c r="E16" s="27" t="s">
        <v>28</v>
      </c>
      <c r="F16" s="18">
        <v>14</v>
      </c>
      <c r="G16" s="24">
        <v>100</v>
      </c>
      <c r="H16" s="24">
        <v>180</v>
      </c>
      <c r="I16" s="24">
        <v>170</v>
      </c>
      <c r="J16" s="16" t="s">
        <v>20</v>
      </c>
      <c r="K16" s="18">
        <v>3</v>
      </c>
      <c r="L16" s="17">
        <f>SQRT(((SUM((POWER(G16-N16,2)),(POWER(H16-N16,2)),(POWER(I16-N16,2)))/(K16-1))))</f>
        <v>43.588989435406738</v>
      </c>
      <c r="M16" s="19">
        <f>(L16*100)/N16</f>
        <v>29.059326290271159</v>
      </c>
      <c r="N16" s="16">
        <f t="shared" ref="N16" si="0">(G16+H16+I16)/3</f>
        <v>150</v>
      </c>
      <c r="O16" s="16">
        <f>MIN(G16:I16)</f>
        <v>100</v>
      </c>
      <c r="P16" s="16">
        <f>O16*F16</f>
        <v>1400</v>
      </c>
    </row>
    <row r="17" spans="1:16" ht="40" customHeight="1" x14ac:dyDescent="0.35">
      <c r="A17" s="11"/>
      <c r="B17" s="21"/>
      <c r="C17" s="21"/>
      <c r="D17" s="21"/>
      <c r="E17" s="21"/>
      <c r="F17" s="21" t="s">
        <v>10</v>
      </c>
      <c r="G17" s="16">
        <f>G14*F14+G15*F15+G16*F16</f>
        <v>21000</v>
      </c>
      <c r="H17" s="16">
        <f>H14*F14+H15*F15+H16*F16</f>
        <v>32600</v>
      </c>
      <c r="I17" s="16">
        <f>I14*F14+I15*F15+I16*F16</f>
        <v>32140</v>
      </c>
      <c r="J17" s="21"/>
      <c r="K17" s="21"/>
      <c r="L17" s="21" t="s">
        <v>16</v>
      </c>
      <c r="M17" s="21"/>
      <c r="N17" s="9" t="s">
        <v>10</v>
      </c>
      <c r="O17" s="9"/>
      <c r="P17" s="16">
        <f>SUM(P14:P16)</f>
        <v>21000</v>
      </c>
    </row>
    <row r="18" spans="1:16" ht="10" customHeight="1" x14ac:dyDescent="0.35">
      <c r="A18" s="12"/>
      <c r="L18" s="1" t="s">
        <v>16</v>
      </c>
      <c r="N18" s="13"/>
      <c r="O18" s="13"/>
      <c r="P18" s="20"/>
    </row>
    <row r="19" spans="1:16" ht="32.25" customHeight="1" x14ac:dyDescent="0.35">
      <c r="A19" s="35" t="s">
        <v>34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7" t="s">
        <v>16</v>
      </c>
      <c r="O19" s="37"/>
      <c r="P19" s="38"/>
    </row>
    <row r="20" spans="1:16" ht="40" customHeight="1" x14ac:dyDescent="0.35"/>
    <row r="21" spans="1:16" ht="15" customHeight="1" x14ac:dyDescent="0.35">
      <c r="A21" s="33" t="s">
        <v>35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</row>
    <row r="22" spans="1:16" ht="25" customHeight="1" x14ac:dyDescent="0.35">
      <c r="N22" s="1" t="s">
        <v>15</v>
      </c>
    </row>
    <row r="23" spans="1:16" ht="15" customHeight="1" x14ac:dyDescent="0.35">
      <c r="A23" s="33" t="s">
        <v>11</v>
      </c>
      <c r="B23" s="33"/>
      <c r="C23" s="33"/>
    </row>
    <row r="24" spans="1:16" ht="20.149999999999999" customHeight="1" x14ac:dyDescent="0.35">
      <c r="A24" s="29" t="s">
        <v>25</v>
      </c>
      <c r="B24" s="29"/>
      <c r="C24" s="29"/>
      <c r="D24" s="29"/>
    </row>
    <row r="25" spans="1:16" ht="15" customHeight="1" x14ac:dyDescent="0.35">
      <c r="A25" s="32" t="s">
        <v>12</v>
      </c>
      <c r="B25" s="32"/>
      <c r="C25" s="32"/>
      <c r="D25" s="32"/>
    </row>
    <row r="26" spans="1:16" x14ac:dyDescent="0.35">
      <c r="A26" s="34" t="s">
        <v>26</v>
      </c>
      <c r="B26" s="34"/>
      <c r="C26" s="34"/>
      <c r="D26" s="34"/>
    </row>
    <row r="27" spans="1:16" x14ac:dyDescent="0.35">
      <c r="A27" s="32" t="s">
        <v>13</v>
      </c>
      <c r="B27" s="32"/>
      <c r="C27" s="32"/>
      <c r="D27" s="32"/>
    </row>
  </sheetData>
  <mergeCells count="28"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A24:D24"/>
    <mergeCell ref="A12:A13"/>
    <mergeCell ref="A27:D27"/>
    <mergeCell ref="A21:P21"/>
    <mergeCell ref="A23:C23"/>
    <mergeCell ref="A26:D26"/>
    <mergeCell ref="A25:D25"/>
    <mergeCell ref="A19:P19"/>
    <mergeCell ref="B14:C14"/>
    <mergeCell ref="G12:K12"/>
    <mergeCell ref="O12:O13"/>
    <mergeCell ref="B16:C16"/>
    <mergeCell ref="B15:C15"/>
  </mergeCells>
  <phoneticPr fontId="10" type="noConversion"/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Люба</cp:lastModifiedBy>
  <cp:lastPrinted>2026-05-06T09:00:28Z</cp:lastPrinted>
  <dcterms:created xsi:type="dcterms:W3CDTF">2023-02-03T13:24:35Z</dcterms:created>
  <dcterms:modified xsi:type="dcterms:W3CDTF">2026-05-20T15:53:56Z</dcterms:modified>
</cp:coreProperties>
</file>