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2260" windowHeight="12645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/>
  <c r="F8"/>
  <c r="I8" s="1"/>
  <c r="L8" s="1"/>
  <c r="K8" l="1"/>
  <c r="L9"/>
</calcChain>
</file>

<file path=xl/sharedStrings.xml><?xml version="1.0" encoding="utf-8"?>
<sst xmlns="http://schemas.openxmlformats.org/spreadsheetml/2006/main" count="24" uniqueCount="24">
  <si>
    <t xml:space="preserve">Приложение №1.1 к техническому заданию </t>
  </si>
  <si>
    <t>Обоснование и расчет начальной (максимальной) цены контракта
Метод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</si>
  <si>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</si>
  <si>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</si>
  <si>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</si>
  <si>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</si>
  <si>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</si>
  <si>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</si>
  <si>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</si>
  <si>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</si>
  <si>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</si>
  <si>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</si>
  <si>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</si>
  <si>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</si>
  <si>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</si>
  <si>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</si>
  <si>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</si>
  <si>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</si>
  <si>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</si>
  <si>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</si>
  <si>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Главный бухгалтер</t>
  </si>
  <si>
    <t>М.Н. Максимова</t>
  </si>
  <si>
    <t xml:space="preserve">Заказчиком были направлены запросы № 21 от 20.04.2026г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исполнителей): № 351 от 21.04.2026г №2 от 21.04.2026г, №04/29НР от 22.04.2026г
</t>
  </si>
  <si>
    <t xml:space="preserve">оказание услуг по разработке программы в области энергосбережения и повышения энергетической эффективности в 2026г
</t>
  </si>
</sst>
</file>

<file path=xl/styles.xml><?xml version="1.0" encoding="utf-8"?>
<styleSheet xmlns="http://schemas.openxmlformats.org/spreadsheetml/2006/main">
  <numFmts count="1">
    <numFmt numFmtId="43" formatCode="_-* #,##0.00\ _₽_-;\-* #,##0.00\ _₽_-;_-* &quot;-&quot;??\ _₽_-;_-@_-"/>
  </numFmts>
  <fonts count="9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43" fontId="0" fillId="0" borderId="0" xfId="1" applyFont="1"/>
    <xf numFmtId="0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4</xdr:row>
      <xdr:rowOff>76200</xdr:rowOff>
    </xdr:from>
    <xdr:to>
      <xdr:col>11</xdr:col>
      <xdr:colOff>476250</xdr:colOff>
      <xdr:row>4</xdr:row>
      <xdr:rowOff>311150</xdr:rowOff>
    </xdr:to>
    <xdr:pic>
      <xdr:nvPicPr>
        <xdr:cNvPr id="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5</xdr:row>
      <xdr:rowOff>542925</xdr:rowOff>
    </xdr:from>
    <xdr:to>
      <xdr:col>11</xdr:col>
      <xdr:colOff>781050</xdr:colOff>
      <xdr:row>5</xdr:row>
      <xdr:rowOff>990600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666750</xdr:colOff>
      <xdr:row>5</xdr:row>
      <xdr:rowOff>847725</xdr:rowOff>
    </xdr:from>
    <xdr:to>
      <xdr:col>11</xdr:col>
      <xdr:colOff>15387</xdr:colOff>
      <xdr:row>5</xdr:row>
      <xdr:rowOff>1028700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104776</xdr:colOff>
      <xdr:row>5</xdr:row>
      <xdr:rowOff>752475</xdr:rowOff>
    </xdr:from>
    <xdr:to>
      <xdr:col>9</xdr:col>
      <xdr:colOff>654206</xdr:colOff>
      <xdr:row>5</xdr:row>
      <xdr:rowOff>1066800</xdr:rowOff>
    </xdr:to>
    <xdr:pic>
      <xdr:nvPicPr>
        <xdr:cNvPr id="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6</xdr:row>
      <xdr:rowOff>333375</xdr:rowOff>
    </xdr:from>
    <xdr:to>
      <xdr:col>8</xdr:col>
      <xdr:colOff>552450</xdr:colOff>
      <xdr:row>6</xdr:row>
      <xdr:rowOff>466725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8</xdr:row>
      <xdr:rowOff>19050</xdr:rowOff>
    </xdr:from>
    <xdr:to>
      <xdr:col>10</xdr:col>
      <xdr:colOff>225425</xdr:colOff>
      <xdr:row>9</xdr:row>
      <xdr:rowOff>1905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5</xdr:row>
      <xdr:rowOff>485775</xdr:rowOff>
    </xdr:from>
    <xdr:to>
      <xdr:col>5</xdr:col>
      <xdr:colOff>495300</xdr:colOff>
      <xdr:row>5</xdr:row>
      <xdr:rowOff>781050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2"/>
  <sheetViews>
    <sheetView tabSelected="1" workbookViewId="0">
      <selection activeCell="B8" sqref="B8"/>
    </sheetView>
  </sheetViews>
  <sheetFormatPr defaultRowHeight="15"/>
  <cols>
    <col min="1" max="1" width="4.28515625" customWidth="1"/>
    <col min="2" max="2" width="21.7109375" customWidth="1"/>
    <col min="3" max="3" width="11.28515625" customWidth="1"/>
    <col min="4" max="4" width="11.7109375" customWidth="1"/>
    <col min="5" max="5" width="11.28515625" customWidth="1"/>
    <col min="6" max="6" width="10.140625" customWidth="1"/>
    <col min="8" max="8" width="9.7109375" customWidth="1"/>
    <col min="9" max="9" width="11.5703125" customWidth="1"/>
    <col min="10" max="10" width="10.85546875" customWidth="1"/>
    <col min="12" max="12" width="12" customWidth="1"/>
    <col min="14" max="14" width="13.140625" bestFit="1" customWidth="1"/>
  </cols>
  <sheetData>
    <row r="1" spans="1:14" ht="14.25" customHeight="1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4" ht="31.5" customHeight="1">
      <c r="A2" s="14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4" ht="57.6" customHeight="1">
      <c r="A3" s="16" t="s">
        <v>22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</row>
    <row r="5" spans="1:14" ht="36" customHeight="1">
      <c r="A5" s="18" t="s">
        <v>2</v>
      </c>
      <c r="B5" s="18" t="s">
        <v>3</v>
      </c>
      <c r="C5" s="18" t="s">
        <v>4</v>
      </c>
      <c r="D5" s="18"/>
      <c r="E5" s="18"/>
      <c r="F5" s="18"/>
      <c r="G5" s="18" t="s">
        <v>8</v>
      </c>
      <c r="H5" s="18" t="s">
        <v>9</v>
      </c>
      <c r="I5" s="18" t="s">
        <v>10</v>
      </c>
      <c r="J5" s="18"/>
      <c r="K5" s="18"/>
      <c r="L5" s="4" t="s">
        <v>19</v>
      </c>
    </row>
    <row r="6" spans="1:14" ht="106.5" customHeight="1">
      <c r="A6" s="18"/>
      <c r="B6" s="18"/>
      <c r="C6" s="5" t="s">
        <v>5</v>
      </c>
      <c r="D6" s="5" t="s">
        <v>6</v>
      </c>
      <c r="E6" s="5" t="s">
        <v>7</v>
      </c>
      <c r="F6" s="5"/>
      <c r="G6" s="18"/>
      <c r="H6" s="18"/>
      <c r="I6" s="5" t="s">
        <v>11</v>
      </c>
      <c r="J6" s="6" t="s">
        <v>12</v>
      </c>
      <c r="K6" s="6" t="s">
        <v>13</v>
      </c>
      <c r="L6" s="5"/>
    </row>
    <row r="7" spans="1:14" ht="60">
      <c r="A7" s="3">
        <v>1</v>
      </c>
      <c r="B7" s="3">
        <v>2</v>
      </c>
      <c r="C7" s="3">
        <v>3</v>
      </c>
      <c r="D7" s="3">
        <v>4</v>
      </c>
      <c r="E7" s="3">
        <v>5</v>
      </c>
      <c r="F7" s="3" t="s">
        <v>14</v>
      </c>
      <c r="G7" s="3">
        <v>7</v>
      </c>
      <c r="H7" s="3" t="s">
        <v>15</v>
      </c>
      <c r="I7" s="3" t="s">
        <v>16</v>
      </c>
      <c r="J7" s="3">
        <v>10</v>
      </c>
      <c r="K7" s="3">
        <v>11</v>
      </c>
      <c r="L7" s="3" t="s">
        <v>17</v>
      </c>
    </row>
    <row r="8" spans="1:14" ht="135.6" customHeight="1">
      <c r="A8" s="1">
        <v>1</v>
      </c>
      <c r="B8" s="9" t="s">
        <v>23</v>
      </c>
      <c r="C8" s="7">
        <v>24000</v>
      </c>
      <c r="D8" s="7">
        <v>16900</v>
      </c>
      <c r="E8" s="7">
        <v>28000</v>
      </c>
      <c r="F8" s="7">
        <f>C8+D8+E8</f>
        <v>68900</v>
      </c>
      <c r="G8" s="1">
        <v>1</v>
      </c>
      <c r="H8" s="1">
        <v>3</v>
      </c>
      <c r="I8" s="7">
        <f>ROUND(F8/H8,2)</f>
        <v>22966.67</v>
      </c>
      <c r="J8" s="7">
        <f>STDEV(C8:E8)</f>
        <v>5621.6842078983209</v>
      </c>
      <c r="K8" s="2">
        <f>J8/I8</f>
        <v>0.24477576452739214</v>
      </c>
      <c r="L8" s="7">
        <f>G8*I8</f>
        <v>22966.67</v>
      </c>
      <c r="N8" s="8"/>
    </row>
    <row r="9" spans="1:14">
      <c r="A9" s="10" t="s">
        <v>18</v>
      </c>
      <c r="B9" s="10"/>
      <c r="C9" s="10"/>
      <c r="D9" s="10"/>
      <c r="E9" s="10"/>
      <c r="F9" s="10"/>
      <c r="G9" s="10"/>
      <c r="H9" s="10"/>
      <c r="I9" s="10"/>
      <c r="J9" s="11"/>
      <c r="K9" s="11"/>
      <c r="L9" s="7">
        <f>SUM(L8:L8)</f>
        <v>22966.67</v>
      </c>
    </row>
    <row r="12" spans="1:14">
      <c r="B12" t="s">
        <v>20</v>
      </c>
      <c r="C12" s="8"/>
      <c r="D12" s="8"/>
      <c r="E12" s="8" t="s">
        <v>21</v>
      </c>
    </row>
  </sheetData>
  <mergeCells count="11">
    <mergeCell ref="A9:I9"/>
    <mergeCell ref="J9:K9"/>
    <mergeCell ref="A1:L1"/>
    <mergeCell ref="A2:L2"/>
    <mergeCell ref="A3:L3"/>
    <mergeCell ref="A5:A6"/>
    <mergeCell ref="B5:B6"/>
    <mergeCell ref="C5:F5"/>
    <mergeCell ref="G5:G6"/>
    <mergeCell ref="H5:H6"/>
    <mergeCell ref="I5:K5"/>
  </mergeCells>
  <pageMargins left="0.31496062992125984" right="0.31496062992125984" top="0.35433070866141736" bottom="0.35433070866141736" header="0.31496062992125984" footer="0.31496062992125984"/>
  <pageSetup paperSize="9" scale="9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2026-05-19T08:04:51Z</dcterms:modified>
</cp:coreProperties>
</file>