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O:\2026\2-ЭМ 2026\30. ЭМ Краска 2026\"/>
    </mc:Choice>
  </mc:AlternateContent>
  <xr:revisionPtr revIDLastSave="0" documentId="13_ncr:1_{2C116AC6-B8A9-4A87-803F-1F5C4C17F7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НМЦК 2026.янв" sheetId="2" r:id="rId1"/>
  </sheets>
  <definedNames>
    <definedName name="_xlnm.Print_Area" localSheetId="0">'НМЦК 2026.янв'!$A$1:$N$16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1" i="2" l="1"/>
  <c r="O22" i="2"/>
  <c r="O20" i="2"/>
  <c r="L6" i="2" l="1"/>
  <c r="N6" i="2" s="1"/>
  <c r="N11" i="2" l="1"/>
  <c r="H13" i="2" s="1"/>
</calcChain>
</file>

<file path=xl/sharedStrings.xml><?xml version="1.0" encoding="utf-8"?>
<sst xmlns="http://schemas.openxmlformats.org/spreadsheetml/2006/main" count="34" uniqueCount="34">
  <si>
    <t>Код ККН</t>
  </si>
  <si>
    <t>Характеристики товара</t>
  </si>
  <si>
    <t>Единица измерения</t>
  </si>
  <si>
    <t>Источник ценовой информации</t>
  </si>
  <si>
    <t>Цена, включая НДС, руб.</t>
  </si>
  <si>
    <t>Среднеквадратичное отклонение</t>
  </si>
  <si>
    <t>Коэффициент вариации</t>
  </si>
  <si>
    <t>Средняя цена включая НДС, руб.</t>
  </si>
  <si>
    <t>КГ</t>
  </si>
  <si>
    <t>2782300556825000027 от 01.08.2025</t>
  </si>
  <si>
    <t>2782700126825000018 от 19.05.2025</t>
  </si>
  <si>
    <t>Минимальная цена включая НДС, руб.</t>
  </si>
  <si>
    <t>Кол-во</t>
  </si>
  <si>
    <t>НМЦК включая НДС, руб.</t>
  </si>
  <si>
    <t>ОКПД2</t>
  </si>
  <si>
    <t>КТРУ</t>
  </si>
  <si>
    <t xml:space="preserve">СОГЛАСОВАНО
Начальник отдела благоустройства и дорожного хозяйства администрации Пушкинского района Санкт-Петербурга
_________________ С.А. Миланов
«_____»_________________2026 г.
</t>
  </si>
  <si>
    <t>Определение и обоснование начальной (максимальной) цены контракта, цены контракта, заключаемого с единственным поставщиком (подрядчиком, исполнителем)</t>
  </si>
  <si>
    <t>Дата подготовки расчета НМЦК</t>
  </si>
  <si>
    <t>Заместитель начальника СПб ГКУ "Управление благоустройста Пушкинского района"</t>
  </si>
  <si>
    <t>В.В. Филатов</t>
  </si>
  <si>
    <t xml:space="preserve">УТВЕРЖДАЮ
Начальник СПб ГКУ «Управление благоустройства Пушкинского района»
_________________О.Ю. Шачнева
«_____»_________________2026 г.
</t>
  </si>
  <si>
    <t>Наименование товара</t>
  </si>
  <si>
    <t xml:space="preserve">На основании проведенного анализа рынка и расчетов начальная (максимальная) цена контракта составляет: </t>
  </si>
  <si>
    <t>рублей</t>
  </si>
  <si>
    <t>Тип краски: Воднодисперсионная
Основа состава: Акриловая; Латексная; Поливинилацетатная
Область применения: Внутренняя окраска
Назначение: Окраска стен и потолков; Окраска потолков
Масса краски: не менее 14 не более 16 КГ
Цвет: Белый
Возможность колеровки: Наличие; Отсутствие
Степень блеска окрашенной поверхности: Глубокоматовая; Матовая; Полуматовая
Разбавитель: Вода
Тип обрабатываемой поверхности: Оштукатуренная поверхность; Деревянная поверхность; Кирпичная поверхность; Бетонная поверхность; Гипсокартон; Древесностружечные и древесноволокнистые плиты
Устойчивость перед воздействием влаги: Наличие; Отсутствие
Возможность мытья неабразивным материалом: Наличие; Отсутствие
Способ нанесения: Валик; Кисть; Распылитель
Соответствие нормативно-технической документации: ГОСТ 28196-89, ГОСТ Р 52020-2003; ТУ производителя</t>
  </si>
  <si>
    <t>Экранная копия от 16.02.2026 № 04-1359/26-0-0</t>
  </si>
  <si>
    <t>Экранная копия от 18.02.2026 № 04-1616/26-0-0</t>
  </si>
  <si>
    <t>Ответ на запрос от 09.02.2026 № 04-956/26-0-0</t>
  </si>
  <si>
    <t xml:space="preserve">    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Закон)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посредством применения следующего метода или нескольких следующих методов: метода сопоставимых рыночных цен (анализа рынка).
      В соответствии с частью 5 статьи 22 Закона Заказчиком в целях применения метода сопоставимых рыночных цен (анализа рынка) осуществлены следующие действия по получению ценовой информации: ценовая информацмя получена на официальном сайте СПб ГБУ "Центр ценообразования, нормирования и мониторинга закупок" www.https://cmec.spb.ru/ (Реестр товаров за 2 квартал 2026 года)</t>
  </si>
  <si>
    <t>20.30.11.120-00000001 - Краска на основе акриловых или виниловых полимеров в водной среде</t>
  </si>
  <si>
    <t>20.30.11.120: Краски на основе акриловых или виниловых полимеров в водной среде</t>
  </si>
  <si>
    <t>20.30.11.120-003</t>
  </si>
  <si>
    <t>Краска на основе акриловых или виниловых полимеров в водной среде тип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</si>
</sst>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#,##0_ ;[Red]\-#,##0\ "/>
  </numFmts>
  <fonts count="11" x14ac:knownFonts="1"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0" borderId="2" xfId="0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/>
    <xf numFmtId="0" fontId="3" fillId="0" borderId="1" xfId="0" applyFont="1" applyFill="1" applyBorder="1" applyAlignment="1">
      <alignment horizontal="center" vertical="center" wrapText="1"/>
    </xf>
    <xf numFmtId="0" fontId="0" fillId="0" borderId="0" xfId="0"/>
    <xf numFmtId="0" fontId="5" fillId="0" borderId="0" xfId="1" applyFont="1" applyProtection="1">
      <protection hidden="1"/>
    </xf>
    <xf numFmtId="0" fontId="5" fillId="0" borderId="0" xfId="1" applyFont="1" applyAlignment="1" applyProtection="1">
      <alignment vertical="top" wrapText="1"/>
      <protection hidden="1"/>
    </xf>
    <xf numFmtId="0" fontId="6" fillId="0" borderId="0" xfId="1" applyFont="1" applyProtection="1">
      <protection locked="0"/>
    </xf>
    <xf numFmtId="0" fontId="6" fillId="0" borderId="0" xfId="1" applyFont="1" applyAlignment="1" applyProtection="1">
      <alignment vertical="center" wrapText="1"/>
      <protection locked="0"/>
    </xf>
    <xf numFmtId="164" fontId="6" fillId="0" borderId="0" xfId="1" applyNumberFormat="1" applyFont="1" applyProtection="1">
      <protection locked="0"/>
    </xf>
    <xf numFmtId="164" fontId="6" fillId="0" borderId="0" xfId="1" applyNumberFormat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left" vertical="top" wrapText="1"/>
      <protection hidden="1"/>
    </xf>
    <xf numFmtId="0" fontId="7" fillId="0" borderId="0" xfId="0" applyFont="1" applyAlignment="1"/>
    <xf numFmtId="164" fontId="7" fillId="0" borderId="0" xfId="0" applyNumberFormat="1" applyFont="1" applyAlignment="1"/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2" fontId="3" fillId="0" borderId="3" xfId="0" applyNumberFormat="1" applyFont="1" applyFill="1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4" fontId="10" fillId="0" borderId="0" xfId="1" applyNumberFormat="1" applyFont="1" applyAlignment="1" applyProtection="1">
      <alignment horizontal="left"/>
      <protection locked="0"/>
    </xf>
    <xf numFmtId="0" fontId="8" fillId="0" borderId="0" xfId="1" applyFont="1" applyAlignment="1" applyProtection="1">
      <alignment horizontal="left" vertical="top" wrapText="1"/>
      <protection hidden="1"/>
    </xf>
    <xf numFmtId="165" fontId="3" fillId="0" borderId="3" xfId="0" applyNumberFormat="1" applyFont="1" applyFill="1" applyBorder="1" applyAlignment="1">
      <alignment horizontal="center" vertical="center" wrapText="1"/>
    </xf>
    <xf numFmtId="165" fontId="3" fillId="0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9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Обычный 2" xfId="1" xr:uid="{D6BCB363-5EF0-4267-94AE-2FC5C1A50E09}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9248A-A9BB-49F2-B33B-70E932153430}">
  <sheetPr>
    <pageSetUpPr fitToPage="1"/>
  </sheetPr>
  <dimension ref="A1:O22"/>
  <sheetViews>
    <sheetView tabSelected="1" topLeftCell="A4" zoomScaleNormal="100" workbookViewId="0">
      <selection activeCell="R8" sqref="R8"/>
    </sheetView>
  </sheetViews>
  <sheetFormatPr defaultRowHeight="15" x14ac:dyDescent="0.25"/>
  <cols>
    <col min="1" max="1" width="11.85546875" customWidth="1"/>
    <col min="2" max="2" width="10" customWidth="1"/>
    <col min="3" max="3" width="10.140625" customWidth="1"/>
    <col min="4" max="4" width="12.140625" customWidth="1"/>
    <col min="5" max="5" width="41.28515625" customWidth="1"/>
    <col min="6" max="6" width="9.85546875" customWidth="1"/>
    <col min="7" max="7" width="25.42578125" customWidth="1"/>
    <col min="8" max="8" width="12.42578125" customWidth="1"/>
    <col min="9" max="9" width="11.42578125" customWidth="1"/>
    <col min="10" max="10" width="10.85546875" customWidth="1"/>
    <col min="11" max="14" width="11.7109375" customWidth="1"/>
  </cols>
  <sheetData>
    <row r="1" spans="1:15" ht="96.75" customHeight="1" x14ac:dyDescent="0.25">
      <c r="A1" s="25" t="s">
        <v>16</v>
      </c>
      <c r="B1" s="25"/>
      <c r="C1" s="25"/>
      <c r="D1" s="25"/>
      <c r="E1" s="25"/>
      <c r="F1" s="8"/>
      <c r="G1" s="8"/>
      <c r="H1" s="8"/>
      <c r="I1" s="8"/>
      <c r="J1" s="25" t="s">
        <v>21</v>
      </c>
      <c r="K1" s="25"/>
      <c r="L1" s="25"/>
      <c r="M1" s="25"/>
      <c r="N1" s="25"/>
      <c r="O1" s="9"/>
    </row>
    <row r="2" spans="1:15" s="7" customFormat="1" ht="15.75" x14ac:dyDescent="0.25">
      <c r="A2" s="14"/>
      <c r="B2" s="14"/>
      <c r="C2" s="14"/>
      <c r="D2" s="14"/>
      <c r="E2" s="8"/>
      <c r="F2" s="8"/>
      <c r="G2" s="8"/>
      <c r="H2" s="8"/>
      <c r="I2" s="8"/>
      <c r="J2" s="8"/>
      <c r="K2" s="14"/>
      <c r="L2" s="14"/>
      <c r="M2" s="14"/>
      <c r="N2" s="14"/>
      <c r="O2" s="9"/>
    </row>
    <row r="3" spans="1:15" ht="15.75" x14ac:dyDescent="0.25">
      <c r="A3" s="29" t="s">
        <v>17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5" s="7" customFormat="1" ht="139.5" customHeight="1" x14ac:dyDescent="0.25">
      <c r="A4" s="28" t="s">
        <v>29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5" ht="36" x14ac:dyDescent="0.25">
      <c r="A5" s="2" t="s">
        <v>14</v>
      </c>
      <c r="B5" s="2" t="s">
        <v>15</v>
      </c>
      <c r="C5" s="6" t="s">
        <v>0</v>
      </c>
      <c r="D5" s="2" t="s">
        <v>22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11</v>
      </c>
      <c r="M5" s="2" t="s">
        <v>12</v>
      </c>
      <c r="N5" s="2" t="s">
        <v>13</v>
      </c>
    </row>
    <row r="6" spans="1:15" ht="59.25" customHeight="1" x14ac:dyDescent="0.25">
      <c r="A6" s="30" t="s">
        <v>31</v>
      </c>
      <c r="B6" s="31" t="s">
        <v>30</v>
      </c>
      <c r="C6" s="32" t="s">
        <v>32</v>
      </c>
      <c r="D6" s="33" t="s">
        <v>33</v>
      </c>
      <c r="E6" s="18" t="s">
        <v>25</v>
      </c>
      <c r="F6" s="19" t="s">
        <v>8</v>
      </c>
      <c r="G6" s="3" t="s">
        <v>9</v>
      </c>
      <c r="H6" s="4">
        <v>113.21</v>
      </c>
      <c r="I6" s="17">
        <v>13.47</v>
      </c>
      <c r="J6" s="17">
        <v>10.52</v>
      </c>
      <c r="K6" s="17">
        <v>127.96</v>
      </c>
      <c r="L6" s="20">
        <f>MIN(H6:H10)</f>
        <v>113.21</v>
      </c>
      <c r="M6" s="26">
        <v>210</v>
      </c>
      <c r="N6" s="22">
        <f>L6*M6</f>
        <v>23774.1</v>
      </c>
    </row>
    <row r="7" spans="1:15" ht="59.25" customHeight="1" x14ac:dyDescent="0.25">
      <c r="A7" s="34"/>
      <c r="B7" s="35"/>
      <c r="C7" s="32"/>
      <c r="D7" s="33"/>
      <c r="E7" s="18"/>
      <c r="F7" s="19"/>
      <c r="G7" s="3" t="s">
        <v>10</v>
      </c>
      <c r="H7" s="4">
        <v>113.44</v>
      </c>
      <c r="I7" s="17"/>
      <c r="J7" s="17"/>
      <c r="K7" s="17"/>
      <c r="L7" s="21"/>
      <c r="M7" s="27"/>
      <c r="N7" s="23"/>
    </row>
    <row r="8" spans="1:15" ht="59.25" customHeight="1" x14ac:dyDescent="0.25">
      <c r="A8" s="34"/>
      <c r="B8" s="35"/>
      <c r="C8" s="32"/>
      <c r="D8" s="33"/>
      <c r="E8" s="18"/>
      <c r="F8" s="19"/>
      <c r="G8" s="3" t="s">
        <v>26</v>
      </c>
      <c r="H8" s="4">
        <v>138.5</v>
      </c>
      <c r="I8" s="17"/>
      <c r="J8" s="17"/>
      <c r="K8" s="17"/>
      <c r="L8" s="21"/>
      <c r="M8" s="27"/>
      <c r="N8" s="23"/>
    </row>
    <row r="9" spans="1:15" ht="59.25" customHeight="1" x14ac:dyDescent="0.25">
      <c r="A9" s="34"/>
      <c r="B9" s="35"/>
      <c r="C9" s="32"/>
      <c r="D9" s="33"/>
      <c r="E9" s="18"/>
      <c r="F9" s="19"/>
      <c r="G9" s="3" t="s">
        <v>27</v>
      </c>
      <c r="H9" s="4">
        <v>135</v>
      </c>
      <c r="I9" s="17"/>
      <c r="J9" s="17"/>
      <c r="K9" s="17"/>
      <c r="L9" s="21"/>
      <c r="M9" s="27"/>
      <c r="N9" s="23"/>
    </row>
    <row r="10" spans="1:15" ht="59.25" customHeight="1" x14ac:dyDescent="0.25">
      <c r="A10" s="34"/>
      <c r="B10" s="35"/>
      <c r="C10" s="32"/>
      <c r="D10" s="33"/>
      <c r="E10" s="18"/>
      <c r="F10" s="19"/>
      <c r="G10" s="3" t="s">
        <v>28</v>
      </c>
      <c r="H10" s="4">
        <v>139.63999999999999</v>
      </c>
      <c r="I10" s="17"/>
      <c r="J10" s="17"/>
      <c r="K10" s="17"/>
      <c r="L10" s="21"/>
      <c r="M10" s="27"/>
      <c r="N10" s="23"/>
    </row>
    <row r="11" spans="1:15" x14ac:dyDescent="0.25">
      <c r="A11" s="2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5">
        <f>SUM(N6:N10)</f>
        <v>23774.1</v>
      </c>
    </row>
    <row r="13" spans="1:15" s="7" customFormat="1" ht="15.75" x14ac:dyDescent="0.25">
      <c r="A13" s="15" t="s">
        <v>23</v>
      </c>
      <c r="B13" s="15"/>
      <c r="C13" s="15"/>
      <c r="D13" s="15"/>
      <c r="E13" s="15"/>
      <c r="F13" s="15"/>
      <c r="G13" s="15"/>
      <c r="H13" s="16">
        <f>N11</f>
        <v>23774.1</v>
      </c>
      <c r="I13" s="15" t="s">
        <v>24</v>
      </c>
      <c r="J13" s="15"/>
      <c r="K13" s="15"/>
      <c r="L13" s="15"/>
      <c r="M13" s="15"/>
      <c r="N13" s="15"/>
    </row>
    <row r="14" spans="1:15" s="10" customFormat="1" ht="15.75" x14ac:dyDescent="0.25">
      <c r="A14" s="10" t="s">
        <v>18</v>
      </c>
      <c r="C14" s="11"/>
      <c r="D14" s="24">
        <v>46162</v>
      </c>
      <c r="E14" s="24"/>
      <c r="I14" s="12"/>
      <c r="J14" s="12"/>
      <c r="L14" s="12"/>
      <c r="M14" s="13"/>
    </row>
    <row r="15" spans="1:15" s="10" customFormat="1" ht="15.75" x14ac:dyDescent="0.25">
      <c r="C15" s="11"/>
      <c r="I15" s="12"/>
      <c r="J15" s="12"/>
      <c r="L15" s="12"/>
      <c r="M15" s="13"/>
    </row>
    <row r="16" spans="1:15" s="10" customFormat="1" ht="15.75" x14ac:dyDescent="0.25">
      <c r="A16" s="10" t="s">
        <v>19</v>
      </c>
      <c r="C16" s="11"/>
      <c r="I16" s="12"/>
      <c r="J16" s="12" t="s">
        <v>20</v>
      </c>
      <c r="L16" s="12"/>
      <c r="M16" s="13"/>
    </row>
    <row r="20" spans="13:15" x14ac:dyDescent="0.25">
      <c r="M20">
        <v>14</v>
      </c>
      <c r="N20">
        <v>15</v>
      </c>
      <c r="O20">
        <f>M20*N20</f>
        <v>210</v>
      </c>
    </row>
    <row r="21" spans="13:15" x14ac:dyDescent="0.25">
      <c r="M21">
        <v>15</v>
      </c>
      <c r="N21" s="7">
        <v>14</v>
      </c>
      <c r="O21" s="7">
        <f t="shared" ref="O21:O22" si="0">M21*N21</f>
        <v>210</v>
      </c>
    </row>
    <row r="22" spans="13:15" x14ac:dyDescent="0.25">
      <c r="M22">
        <v>16</v>
      </c>
      <c r="N22" s="7">
        <v>13</v>
      </c>
      <c r="O22" s="7">
        <f t="shared" si="0"/>
        <v>208</v>
      </c>
    </row>
  </sheetData>
  <mergeCells count="17">
    <mergeCell ref="A4:N4"/>
    <mergeCell ref="A3:N3"/>
    <mergeCell ref="L6:L10"/>
    <mergeCell ref="N6:N10"/>
    <mergeCell ref="D14:E14"/>
    <mergeCell ref="A1:E1"/>
    <mergeCell ref="J1:N1"/>
    <mergeCell ref="M6:M10"/>
    <mergeCell ref="A6:A10"/>
    <mergeCell ref="B6:B10"/>
    <mergeCell ref="I6:I10"/>
    <mergeCell ref="J6:J10"/>
    <mergeCell ref="K6:K10"/>
    <mergeCell ref="C6:C10"/>
    <mergeCell ref="D6:D10"/>
    <mergeCell ref="E6:E10"/>
    <mergeCell ref="F6:F10"/>
  </mergeCells>
  <pageMargins left="0.39" right="0.21" top="0.48" bottom="0.38" header="0.3" footer="0.21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2026.янв</vt:lpstr>
      <vt:lpstr>'НМЦК 2026.янв'!Область_печати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I. Mustafin</dc:creator>
  <cp:lastModifiedBy>User</cp:lastModifiedBy>
  <cp:lastPrinted>2026-01-30T10:20:14Z</cp:lastPrinted>
  <dcterms:created xsi:type="dcterms:W3CDTF">2025-12-29T08:42:32Z</dcterms:created>
  <dcterms:modified xsi:type="dcterms:W3CDTF">2026-05-20T12:42:23Z</dcterms:modified>
</cp:coreProperties>
</file>