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F9C6FEE0-FD48-433A-972B-5619226989F3}" xr6:coauthVersionLast="45" xr6:coauthVersionMax="45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  <c r="L4" i="1"/>
  <c r="P4" i="1" s="1"/>
  <c r="N4" i="1" l="1"/>
  <c r="O4" i="1"/>
  <c r="R4" i="1" s="1"/>
  <c r="Q4" i="1"/>
  <c r="R5" i="1" l="1"/>
  <c r="M6" i="1" l="1"/>
</calcChain>
</file>

<file path=xl/sharedStrings.xml><?xml version="1.0" encoding="utf-8"?>
<sst xmlns="http://schemas.openxmlformats.org/spreadsheetml/2006/main" count="29" uniqueCount="28">
  <si>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</si>
  <si>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</si>
  <si>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</si>
  <si>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</si>
  <si>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</si>
  <si>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</si>
  <si>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</si>
  <si>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</si>
  <si>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</si>
  <si>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</si>
  <si>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</si>
  <si>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</si>
  <si>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</si>
  <si>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</si>
  <si>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</si>
  <si>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</si>
  <si>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</si>
  <si>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 xml:space="preserve"> ОБОСНОВАНИЕ НАЧАЛЬНОЙ (МАКСИМАЛЬНОЙ) ЦЕНЫ ДОГОВОРА </t>
  </si>
  <si>
    <t>Штука</t>
  </si>
  <si>
    <t>Руководитель контрактной службы ___________________ Е.А. Ананьева</t>
  </si>
  <si>
    <t>Кол-во</t>
  </si>
  <si>
    <t>Наименование товара</t>
  </si>
  <si>
    <t>Шкаф компьютерный для системного блока и монитора</t>
  </si>
  <si>
    <t>Вхд. № 133 от 06.04.2026</t>
  </si>
  <si>
    <t>Вхд. № 134 от 06.04.2026</t>
  </si>
  <si>
    <t>Вхд. № 135 от 06.04.2026</t>
  </si>
  <si>
    <t>Вхд. № 136 от 06.04.2026</t>
  </si>
  <si>
    <t>Вхд. № 137 от 06.04.2026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</si>
</sst>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10" fillId="0" borderId="0" xfId="0" applyNumberFormat="1" applyFont="1" applyBorder="1" applyAlignment="1" applyProtection="1">
      <alignment vertical="center"/>
      <protection locked="0"/>
    </xf>
    <xf numFmtId="4" fontId="10" fillId="0" borderId="4" xfId="0" applyNumberFormat="1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/>
    <xf numFmtId="164" fontId="8" fillId="0" borderId="6" xfId="0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0" fontId="8" fillId="0" borderId="6" xfId="0" applyFont="1" applyBorder="1" applyAlignment="1" applyProtection="1">
      <alignment horizontal="center" wrapText="1"/>
      <protection locked="0"/>
    </xf>
    <xf numFmtId="2" fontId="0" fillId="0" borderId="0" xfId="0" applyNumberFormat="1"/>
    <xf numFmtId="0" fontId="1" fillId="0" borderId="7" xfId="0" applyFont="1" applyBorder="1" applyAlignment="1">
      <alignment horizontal="left"/>
    </xf>
    <xf numFmtId="0" fontId="0" fillId="0" borderId="0" xfId="0" applyBorder="1"/>
    <xf numFmtId="0" fontId="11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</xdr:row>
      <xdr:rowOff>952500</xdr:rowOff>
    </xdr:from>
    <xdr:to>
      <xdr:col>14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923925</xdr:rowOff>
    </xdr:from>
    <xdr:to>
      <xdr:col>12</xdr:col>
      <xdr:colOff>1019175</xdr:colOff>
      <xdr:row>2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19050</xdr:colOff>
      <xdr:row>2</xdr:row>
      <xdr:rowOff>1600200</xdr:rowOff>
    </xdr:from>
    <xdr:to>
      <xdr:col>14</xdr:col>
      <xdr:colOff>1447800</xdr:colOff>
      <xdr:row>2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266700</xdr:colOff>
      <xdr:row>2</xdr:row>
      <xdr:rowOff>1400175</xdr:rowOff>
    </xdr:from>
    <xdr:to>
      <xdr:col>14</xdr:col>
      <xdr:colOff>419100</xdr:colOff>
      <xdr:row>2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1"/>
  <sheetViews>
    <sheetView tabSelected="1" zoomScale="115" zoomScaleNormal="115" workbookViewId="0">
      <selection activeCell="B4" sqref="B4"/>
    </sheetView>
  </sheetViews>
  <sheetFormatPr defaultRowHeight="15" x14ac:dyDescent="0.25"/>
  <cols>
    <col min="2" max="2" width="20.28515625" bestFit="1" customWidth="1"/>
    <col min="5" max="9" width="11.42578125" customWidth="1"/>
    <col min="10" max="10" width="10" customWidth="1"/>
    <col min="13" max="13" width="17.42578125" customWidth="1"/>
    <col min="14" max="14" width="16.42578125" customWidth="1"/>
    <col min="15" max="15" width="24.28515625" customWidth="1"/>
    <col min="16" max="16" width="10.28515625" customWidth="1"/>
    <col min="17" max="17" width="10.42578125" customWidth="1"/>
    <col min="18" max="18" width="16" customWidth="1"/>
    <col min="19" max="20" width="10.5703125" bestFit="1" customWidth="1"/>
  </cols>
  <sheetData>
    <row r="1" spans="1:21" ht="41.25" customHeight="1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1" ht="51" customHeight="1" x14ac:dyDescent="0.25">
      <c r="A2" s="31" t="s">
        <v>0</v>
      </c>
      <c r="B2" s="31" t="s">
        <v>21</v>
      </c>
      <c r="C2" s="31" t="s">
        <v>1</v>
      </c>
      <c r="D2" s="31" t="s">
        <v>20</v>
      </c>
      <c r="E2" s="31"/>
      <c r="F2" s="31"/>
      <c r="G2" s="31"/>
      <c r="H2" s="31"/>
      <c r="I2" s="31"/>
      <c r="J2" s="31" t="s">
        <v>2</v>
      </c>
      <c r="K2" s="31"/>
      <c r="L2" s="33" t="s">
        <v>3</v>
      </c>
      <c r="M2" s="33"/>
      <c r="N2" s="33"/>
      <c r="O2" s="34" t="s">
        <v>4</v>
      </c>
      <c r="P2" s="34"/>
      <c r="Q2" s="34"/>
      <c r="R2" s="34"/>
    </row>
    <row r="3" spans="1:21" ht="150" customHeight="1" x14ac:dyDescent="0.25">
      <c r="A3" s="31"/>
      <c r="B3" s="32"/>
      <c r="C3" s="31"/>
      <c r="D3" s="31"/>
      <c r="E3" s="20" t="s">
        <v>23</v>
      </c>
      <c r="F3" s="20" t="s">
        <v>24</v>
      </c>
      <c r="G3" s="20" t="s">
        <v>25</v>
      </c>
      <c r="H3" s="20" t="s">
        <v>26</v>
      </c>
      <c r="I3" s="20" t="s">
        <v>27</v>
      </c>
      <c r="J3" s="1" t="s">
        <v>5</v>
      </c>
      <c r="K3" s="1" t="s">
        <v>6</v>
      </c>
      <c r="L3" s="1" t="s">
        <v>7</v>
      </c>
      <c r="M3" s="1" t="s">
        <v>8</v>
      </c>
      <c r="N3" s="1" t="s">
        <v>9</v>
      </c>
      <c r="O3" s="1" t="s">
        <v>10</v>
      </c>
      <c r="P3" s="1" t="s">
        <v>11</v>
      </c>
      <c r="Q3" s="1" t="s">
        <v>12</v>
      </c>
      <c r="R3" s="1" t="s">
        <v>13</v>
      </c>
    </row>
    <row r="4" spans="1:21" ht="36" x14ac:dyDescent="0.25">
      <c r="A4" s="21">
        <v>1</v>
      </c>
      <c r="B4" s="22" t="s">
        <v>22</v>
      </c>
      <c r="C4" s="23" t="s">
        <v>18</v>
      </c>
      <c r="D4" s="24">
        <v>1</v>
      </c>
      <c r="E4" s="2">
        <v>29070</v>
      </c>
      <c r="F4" s="2">
        <v>29410</v>
      </c>
      <c r="G4" s="2">
        <v>29120</v>
      </c>
      <c r="H4" s="2">
        <v>28400</v>
      </c>
      <c r="I4" s="2">
        <v>35520</v>
      </c>
      <c r="J4" s="25" t="s">
        <v>14</v>
      </c>
      <c r="K4" s="25" t="s">
        <v>14</v>
      </c>
      <c r="L4" s="26">
        <f>ROUND(AVERAGE(E4:I4),2)</f>
        <v>30304</v>
      </c>
      <c r="M4" s="27">
        <f>SQRT(VAR(E4:I4))</f>
        <v>2939.2056750081306</v>
      </c>
      <c r="N4" s="28">
        <f>M4/L4*100</f>
        <v>9.6990683573393959</v>
      </c>
      <c r="O4" s="26">
        <f>D4*L4</f>
        <v>30304</v>
      </c>
      <c r="P4" s="26">
        <f>L4</f>
        <v>30304</v>
      </c>
      <c r="Q4" s="26">
        <f>L4</f>
        <v>30304</v>
      </c>
      <c r="R4" s="26">
        <f>O4</f>
        <v>30304</v>
      </c>
      <c r="S4" s="17"/>
      <c r="T4" s="17"/>
      <c r="U4" s="17"/>
    </row>
    <row r="5" spans="1:21" ht="15.75" x14ac:dyDescent="0.25">
      <c r="A5" s="9"/>
      <c r="B5" s="18"/>
      <c r="C5" s="10"/>
      <c r="D5" s="11"/>
      <c r="E5" s="12"/>
      <c r="F5" s="12"/>
      <c r="G5" s="12"/>
      <c r="H5" s="12"/>
      <c r="I5" s="12"/>
      <c r="J5" s="16"/>
      <c r="K5" s="13"/>
      <c r="L5" s="13"/>
      <c r="M5" s="13"/>
      <c r="N5" s="13"/>
      <c r="O5" s="13"/>
      <c r="P5" s="13"/>
      <c r="Q5" s="14"/>
      <c r="R5" s="8">
        <f>SUM(R4:R4)</f>
        <v>30304</v>
      </c>
      <c r="S5" s="17"/>
      <c r="T5" s="17"/>
    </row>
    <row r="6" spans="1:21" ht="15.75" x14ac:dyDescent="0.25">
      <c r="A6" s="3"/>
      <c r="B6" s="29" t="s">
        <v>15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7">
        <f>R5</f>
        <v>30304</v>
      </c>
      <c r="N6" s="5" t="s">
        <v>16</v>
      </c>
      <c r="O6" s="15"/>
      <c r="P6" s="4"/>
      <c r="Q6" s="4"/>
      <c r="R6" s="4"/>
    </row>
    <row r="7" spans="1:21" ht="15.75" x14ac:dyDescent="0.25">
      <c r="A7" s="6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6"/>
      <c r="N7" s="6"/>
      <c r="O7" s="7"/>
      <c r="P7" s="6"/>
      <c r="Q7" s="6"/>
      <c r="R7" s="6"/>
    </row>
    <row r="8" spans="1:21" ht="15.75" x14ac:dyDescent="0.25">
      <c r="B8" s="29" t="s">
        <v>19</v>
      </c>
      <c r="C8" s="29"/>
      <c r="D8" s="29"/>
      <c r="E8" s="29"/>
      <c r="F8" s="29"/>
      <c r="G8" s="29"/>
      <c r="H8" s="29"/>
      <c r="I8" s="29"/>
      <c r="J8" s="29"/>
      <c r="K8" s="29"/>
      <c r="L8" s="29"/>
      <c r="O8" s="19"/>
    </row>
    <row r="9" spans="1:21" x14ac:dyDescent="0.25">
      <c r="O9" s="6"/>
    </row>
    <row r="10" spans="1:21" x14ac:dyDescent="0.25">
      <c r="O10" s="6"/>
    </row>
    <row r="11" spans="1:21" x14ac:dyDescent="0.25">
      <c r="O11" s="6"/>
    </row>
  </sheetData>
  <mergeCells count="12">
    <mergeCell ref="B8:L8"/>
    <mergeCell ref="A1:R1"/>
    <mergeCell ref="B6:L6"/>
    <mergeCell ref="A2:A3"/>
    <mergeCell ref="B2:B3"/>
    <mergeCell ref="C2:C3"/>
    <mergeCell ref="D2:D3"/>
    <mergeCell ref="E2:I2"/>
    <mergeCell ref="J2:K2"/>
    <mergeCell ref="L2:N2"/>
    <mergeCell ref="O2:R2"/>
    <mergeCell ref="B7:L7"/>
  </mergeCells>
  <pageMargins left="0.7" right="0.7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2026-04-06T11:44:22Z</dcterms:modified>
</cp:coreProperties>
</file>