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2\Desktop\РАБОТА\Закупки 2026\КЛАСС РАС\Новая папка\спортивные\"/>
    </mc:Choice>
  </mc:AlternateContent>
  <xr:revisionPtr revIDLastSave="0" documentId="13_ncr:1_{4113F25C-3F98-4306-88AF-36BFDFA34EF3}" xr6:coauthVersionLast="47" xr6:coauthVersionMax="47" xr10:uidLastSave="{00000000-0000-0000-0000-000000000000}"/>
  <bookViews>
    <workbookView xWindow="-120" yWindow="-120" windowWidth="29040" windowHeight="15840" tabRatio="598" xr2:uid="{00000000-000D-0000-FFFF-FFFF00000000}"/>
  </bookViews>
  <sheets>
    <sheet name="НМЦК 1 (2)" sheetId="4" r:id="rId1"/>
    <sheet name="реестр товаров" sheetId="5" r:id="rId2"/>
  </sheets>
  <definedNames>
    <definedName name="_xlnm.Print_Area" localSheetId="0">'НМЦК 1 (2)'!$A$1:$M$16</definedName>
  </definedNames>
  <calcPr calcId="191029" fullPrecision="0"/>
</workbook>
</file>

<file path=xl/calcChain.xml><?xml version="1.0" encoding="utf-8"?>
<calcChain xmlns="http://schemas.openxmlformats.org/spreadsheetml/2006/main">
  <c r="M9" i="4" l="1"/>
  <c r="M7" i="4"/>
  <c r="M8" i="4"/>
  <c r="K5" i="4" l="1"/>
  <c r="M5" i="4" s="1"/>
  <c r="I5" i="4"/>
  <c r="H5" i="4"/>
  <c r="K6" i="4"/>
  <c r="M6" i="4" s="1"/>
  <c r="I6" i="4"/>
  <c r="H6" i="4"/>
  <c r="J6" i="4" l="1"/>
  <c r="J5" i="4"/>
  <c r="M4" i="4"/>
</calcChain>
</file>

<file path=xl/sharedStrings.xml><?xml version="1.0" encoding="utf-8"?>
<sst xmlns="http://schemas.openxmlformats.org/spreadsheetml/2006/main" count="113" uniqueCount="71">
  <si>
    <t>№ п/п</t>
  </si>
  <si>
    <t xml:space="preserve">количество </t>
  </si>
  <si>
    <t>Наименование товара</t>
  </si>
  <si>
    <t>Итого</t>
  </si>
  <si>
    <t>Общая стоимость в руб.</t>
  </si>
  <si>
    <t>Единица измерения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</si>
  <si>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</si>
  <si>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Коэффициент вариации, % 
</t>
  </si>
  <si>
    <t>ШТ</t>
  </si>
  <si>
    <t>*</t>
  </si>
  <si>
    <t>минимальное ценовое предложение в руб.</t>
  </si>
  <si>
    <t>КОСГУ</t>
  </si>
  <si>
    <t>Код ККН</t>
  </si>
  <si>
    <t>Наименование ККН</t>
  </si>
  <si>
    <t>Характеристики товара</t>
  </si>
  <si>
    <t>Источник ценовой информации</t>
  </si>
  <si>
    <t>Цена, включая НДС, руб.</t>
  </si>
  <si>
    <t>Среднеквадратичное отклонение</t>
  </si>
  <si>
    <t>Коэффициент вариации</t>
  </si>
  <si>
    <t>Средняя цена включая НДС, руб.</t>
  </si>
  <si>
    <t>32.30.14.119</t>
  </si>
  <si>
    <t>058</t>
  </si>
  <si>
    <t>Медбол (Медицинский мяч) тип 1</t>
  </si>
  <si>
    <t>Вес: ≥1 и &lt;2 КГ
Конструктивное исполнение: Без рукоятки
Тип соединения панелей : Клееный
Материал: Кевлар; Кирза; Винилискожа; Карбон; Латекс; Резина; Силикон; Поливинилхлорид; Неопрен
Наполнитель: Опилки деревянные; Цемент; Металлическая крошка; Песок; Дробь; Резиновая крошка
Соответствие нормативно-технической документации: ТУ производителя</t>
  </si>
  <si>
    <t>2781103648025000043 от 24.04.2025</t>
  </si>
  <si>
    <t>2784141419324000033 от 27.05.2024</t>
  </si>
  <si>
    <t>Мяч в форме арахисового ореха с системой «антиразрыв»</t>
  </si>
  <si>
    <t>Обоснование неприменения особенностей при расчете НМЦК методом сопоставимых рыночных цен ПП 1875 от 23.12.2024</t>
  </si>
  <si>
    <t>Преимущество</t>
  </si>
  <si>
    <t>нет особенностей</t>
  </si>
  <si>
    <t>Запрет Ограничения     Преимущество</t>
  </si>
  <si>
    <t>ОКПД2/КТРУ/ККН</t>
  </si>
  <si>
    <t>Ограничение</t>
  </si>
  <si>
    <t>32.30.15.239 Инвентарь прочий для занятий спортом или для игр на открытом воздухе, не включенный в другие группировки</t>
  </si>
  <si>
    <t xml:space="preserve"> п/п г) пункта 7: осуществляется закупка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5 тыс. рублей;</t>
  </si>
  <si>
    <t>32.30.14.111/32.30.14.111-00000002 Мат гимнастический/32.30.14.111-001</t>
  </si>
  <si>
    <t>32.30.14.119/32.30.14.119-00000103 Медбол (Медицинский мяч)/32.30.14.119-058</t>
  </si>
  <si>
    <t>Срднее квадратичное отклонение</t>
  </si>
  <si>
    <t>Экранная копия от 20.01.2026 № 04-99/26-0-0</t>
  </si>
  <si>
    <t>Ответ на запрос от 02.02.2026 № 04-385/26-0-0</t>
  </si>
  <si>
    <t>ЦИ № 1 (экранная копия)  - от 02.03.2026 и от 06.05.2026</t>
  </si>
  <si>
    <t>ЦИ № 2 (экранная копия)  - от 02.03.2026 и от 06.05.2026</t>
  </si>
  <si>
    <t>ЦИ № 3 (экранная копия)   от 02.03.2026 и от 06.05.2026</t>
  </si>
  <si>
    <t>Мат гимнастический  тип 4</t>
  </si>
  <si>
    <t>32.30.15.299</t>
  </si>
  <si>
    <t>Экранная копия от 20.01.2026 № 04-71/26-0-0</t>
  </si>
  <si>
    <t>Экранная копия от 20.01.2026 № 04-88/26-0-0</t>
  </si>
  <si>
    <t>031</t>
  </si>
  <si>
    <t>Дуга для подлезания тип 3</t>
  </si>
  <si>
    <t>Материал: Металл; Алюминий
Форма: Дуга; Полукруг
Высота: не менее 39 не более 41 СМ
Покрытие: Отсутствует; Порошковая краска; Порошковое напыление
Соответствие нормативно-технической документации: ТУ производителя</t>
  </si>
  <si>
    <t>2780702275025000040 от 14.07.2025</t>
  </si>
  <si>
    <t>2782007625724000075 от 02.12.2024</t>
  </si>
  <si>
    <t>Экранная копия от 20.01.2026 № 04-90/26-0-0</t>
  </si>
  <si>
    <t>Экранная копия от 20.01.2026 № 04-92/26-0-0</t>
  </si>
  <si>
    <t>Ответ на запрос от 26.02.2026 № 04-2021/26-0-0</t>
  </si>
  <si>
    <t xml:space="preserve">Обоснование произведено в соответствии с правилами, установленными статей 22 Закона, а также Приказом Минэкономразвития России от 02.10.2013 № 567 «Об утверждении Методических рекомендаций по применению методов определения начальной (максимальной) цены контракта, цены контракта, основании следующего метода:  метод сопоставимых рыночных цен. При применении данного метода Заказчик по позициям 1,4,5  использовал реестр товаров для обеспечения нужд Санкт-Петербурга на 2-й квартал 2026 года.  По позициям 2,3 при использовании данного метода Заказчик осуществил сбор и анализ общедоступной информации, а именно: информация о ценах товаров, работ, услуг, содержащаяся в рекламе, каталогах, описаниях товаров и в других предложениях, обращенных к неопределенному кругу лиц, в том числе признаваемых в соответствии с гражданским законодательством публичными офертами в количестве трех штук.  В целях соблюдения статьи 34 Бюджетного кодекса, Заказчиком принято решение при расчете цены на товары использовать минимальное ценовое предложение.                </t>
  </si>
  <si>
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исполнителем), на поставку  спортивного  инвентаря  для нужд Государственного бюджетного образовательного учреждения средняя общеобразовательная школа № 146 Калининского района Санкт-Петербурга имени героя Советского Союза Мусы Джалиля
                                                                                                                                                                                               </t>
  </si>
  <si>
    <t>32.30.15.299/ -/32.30.15.299-031</t>
  </si>
  <si>
    <t>029</t>
  </si>
  <si>
    <t>Дуга для подлезания тип 1</t>
  </si>
  <si>
    <t>Материал: Металл; Алюминий
Форма: Дуга; Полукруг
Высота: не менее 59 не более 61 СМ
Покрытие: Отсутствует; Порошковая краска; Порошковое напыление
Соответствие нормативно-технической документации: ТУ производителя</t>
  </si>
  <si>
    <t>2780802324125000106 от 01.04.2025</t>
  </si>
  <si>
    <t>2782001451824000028 от 29.04.2024</t>
  </si>
  <si>
    <t>32.30.15.299/ -/32.30.15.299-029</t>
  </si>
  <si>
    <t xml:space="preserve">реестр товаров для обеспечения нужд Санкт-Петербурга на 2-й квартал 2026 года.                                                                                                            </t>
  </si>
  <si>
    <t>32.30.14.111</t>
  </si>
  <si>
    <t>004</t>
  </si>
  <si>
    <t>Мат гимнастический тип 4</t>
  </si>
  <si>
    <t>Вид спорта: Гимнастика
Тип мата: Для простого схода со снаряда с контролируемыми нагрузками (Тип 4); Для упражнений на полу без прыжков (для начинающих) (Тип 1); Для упражнений на полу с прыжками (Тип 2); Для упражнений на полу с прыжками и для соскоков (Тип 3); Повышенной мягкости (Тип 8); Повышенной мягкости для простых упражнений (Тип 7)
Мат складывающийся: Да
Длина: ≥ 2000 ММ
Ширина: ≥ 1000 ММ
Толщина: &lt; 100 ММ
Плотность, КГ/М3: 20-25; 19
Материал чехла: Тентовая ткань; Армированный тент; ПВХ-ткань; Искусственная кожа
Съемный чехол: Наличие; Отсутствие
Наполнитель: Холлофайбер; Поролоновые блоки; Пенополиэтилен (НПЭ)
Наличие ручек для переноски: Да; Нет
Соответствие нормативно-технической документации: ГОСТ Р 55667-2020; ТУ производителя</t>
  </si>
  <si>
    <t>2780294996724000039 от 08.07.2024</t>
  </si>
  <si>
    <t>Ответ на запрос от 11.02.2026 № 04-1187/26-0-0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</si>
</sst>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rgb="FF00B05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9">
    <xf numFmtId="0" fontId="0" fillId="0" borderId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2" fillId="0" borderId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 shrinkToFit="1"/>
    </xf>
    <xf numFmtId="4" fontId="3" fillId="0" borderId="2" xfId="0" applyNumberFormat="1" applyFont="1" applyBorder="1" applyAlignment="1">
      <alignment horizontal="center" vertical="center" wrapText="1" shrinkToFit="1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2" fontId="17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2" fontId="15" fillId="0" borderId="7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 shrinkToFit="1"/>
    </xf>
    <xf numFmtId="2" fontId="3" fillId="0" borderId="9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/>
    </xf>
    <xf numFmtId="9" fontId="3" fillId="0" borderId="1" xfId="18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" fontId="15" fillId="0" borderId="1" xfId="0" applyNumberFormat="1" applyFont="1" applyBorder="1" applyAlignment="1">
      <alignment horizontal="center" vertical="center" wrapText="1"/>
    </xf>
    <xf numFmtId="4" fontId="15" fillId="0" borderId="1" xfId="18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2" fontId="18" fillId="0" borderId="0" xfId="0" applyNumberFormat="1" applyFont="1" applyAlignment="1">
      <alignment horizontal="center" vertical="center" wrapText="1"/>
    </xf>
    <xf numFmtId="4" fontId="18" fillId="0" borderId="0" xfId="0" applyNumberFormat="1" applyFont="1" applyAlignment="1">
      <alignment horizontal="center" vertical="center" wrapText="1"/>
    </xf>
    <xf numFmtId="2" fontId="19" fillId="0" borderId="0" xfId="0" applyNumberFormat="1" applyFont="1" applyAlignment="1">
      <alignment horizontal="center" vertical="center" wrapText="1"/>
    </xf>
    <xf numFmtId="4" fontId="19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2" fontId="17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15" fillId="0" borderId="11" xfId="0" applyFont="1" applyBorder="1" applyAlignment="1">
      <alignment vertical="center" wrapText="1"/>
    </xf>
  </cellXfs>
  <cellStyles count="19">
    <cellStyle name="S20" xfId="1" xr:uid="{00000000-0005-0000-0000-000000000000}"/>
    <cellStyle name="S23" xfId="2" xr:uid="{00000000-0005-0000-0000-000001000000}"/>
    <cellStyle name="Обычный" xfId="0" builtinId="0"/>
    <cellStyle name="Обычный 2" xfId="3" xr:uid="{00000000-0005-0000-0000-000003000000}"/>
    <cellStyle name="Обычный 2 2" xfId="4" xr:uid="{00000000-0005-0000-0000-000004000000}"/>
    <cellStyle name="Обычный 2 2 2" xfId="17" xr:uid="{00000000-0005-0000-0000-000005000000}"/>
    <cellStyle name="Обычный 2 3" xfId="5" xr:uid="{00000000-0005-0000-0000-000006000000}"/>
    <cellStyle name="Обычный 3" xfId="6" xr:uid="{00000000-0005-0000-0000-000007000000}"/>
    <cellStyle name="Обычный 3 2" xfId="7" xr:uid="{00000000-0005-0000-0000-000008000000}"/>
    <cellStyle name="Обычный 4" xfId="8" xr:uid="{00000000-0005-0000-0000-000009000000}"/>
    <cellStyle name="Обычный 5" xfId="9" xr:uid="{00000000-0005-0000-0000-00000A000000}"/>
    <cellStyle name="Обычный 6" xfId="10" xr:uid="{00000000-0005-0000-0000-00000B000000}"/>
    <cellStyle name="Процентный" xfId="18" builtinId="5"/>
    <cellStyle name="Процентный 2" xfId="11" xr:uid="{00000000-0005-0000-0000-00000D000000}"/>
    <cellStyle name="Процентный 2 2" xfId="12" xr:uid="{00000000-0005-0000-0000-00000E000000}"/>
    <cellStyle name="Процентный 3" xfId="13" xr:uid="{00000000-0005-0000-0000-00000F000000}"/>
    <cellStyle name="Процентный 4" xfId="14" xr:uid="{00000000-0005-0000-0000-000010000000}"/>
    <cellStyle name="Финансовый 2" xfId="16" xr:uid="{00000000-0005-0000-0000-000011000000}"/>
    <cellStyle name="Финансовый 3" xfId="15" xr:uid="{00000000-0005-0000-0000-000012000000}"/>
  </cellStyles>
  <dxfs count="5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114300</xdr:colOff>
      <xdr:row>2</xdr:row>
      <xdr:rowOff>1219200</xdr:rowOff>
    </xdr:from>
    <xdr:to>
      <xdr:col>9</xdr:col>
      <xdr:colOff>971550</xdr:colOff>
      <xdr:row>2</xdr:row>
      <xdr:rowOff>1695450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BC3EFCF-FED0-4C98-B883-8C8E2F4FD9B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44200" y="4657725"/>
          <a:ext cx="857250" cy="4762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2</xdr:row>
      <xdr:rowOff>1247774</xdr:rowOff>
    </xdr:from>
    <xdr:to>
      <xdr:col>8</xdr:col>
      <xdr:colOff>1009650</xdr:colOff>
      <xdr:row>2</xdr:row>
      <xdr:rowOff>1752599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CE12D0F2-F623-4553-BE91-8B9FE0B2A20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1675" y="4686299"/>
          <a:ext cx="990600" cy="5048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6"/>
  <sheetViews>
    <sheetView tabSelected="1" topLeftCell="A7" zoomScale="115" zoomScaleNormal="115" workbookViewId="0">
      <selection activeCell="M6" sqref="M6"/>
    </sheetView>
  </sheetViews>
  <sheetFormatPr defaultColWidth="9.140625" defaultRowHeight="15" x14ac:dyDescent="0.25"/>
  <cols>
    <col min="1" max="1" width="3.85546875" style="1" customWidth="1"/>
    <col min="2" max="2" width="32.140625" style="1" customWidth="1"/>
    <col min="3" max="3" width="14.85546875" style="1" customWidth="1"/>
    <col min="4" max="10" width="15.85546875" style="10" customWidth="1"/>
    <col min="11" max="13" width="17.5703125" style="8" customWidth="1"/>
    <col min="14" max="14" width="9.140625" style="1"/>
    <col min="15" max="15" width="16.42578125" style="1" customWidth="1"/>
    <col min="16" max="16" width="45" style="1" customWidth="1"/>
    <col min="17" max="17" width="11" style="1" customWidth="1"/>
    <col min="18" max="16384" width="9.140625" style="1"/>
  </cols>
  <sheetData>
    <row r="1" spans="1:17" ht="88.5" customHeight="1" thickBot="1" x14ac:dyDescent="0.3">
      <c r="A1" s="37" t="s">
        <v>56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7" ht="129" customHeight="1" thickBot="1" x14ac:dyDescent="0.3">
      <c r="A2" s="34" t="s">
        <v>55</v>
      </c>
      <c r="B2" s="35"/>
      <c r="C2" s="35"/>
      <c r="D2" s="35"/>
      <c r="E2" s="36"/>
      <c r="F2" s="36"/>
      <c r="G2" s="36"/>
      <c r="H2" s="36"/>
      <c r="I2" s="36"/>
      <c r="J2" s="36"/>
      <c r="K2" s="36"/>
      <c r="L2" s="36"/>
      <c r="M2" s="36"/>
    </row>
    <row r="3" spans="1:17" s="5" customFormat="1" ht="150.75" customHeight="1" x14ac:dyDescent="0.25">
      <c r="A3" s="15" t="s">
        <v>0</v>
      </c>
      <c r="B3" s="16" t="s">
        <v>2</v>
      </c>
      <c r="C3" s="16" t="s">
        <v>5</v>
      </c>
      <c r="D3" s="17" t="s">
        <v>1</v>
      </c>
      <c r="E3" s="3" t="s">
        <v>40</v>
      </c>
      <c r="F3" s="3" t="s">
        <v>41</v>
      </c>
      <c r="G3" s="3" t="s">
        <v>42</v>
      </c>
      <c r="H3" s="21" t="s">
        <v>6</v>
      </c>
      <c r="I3" s="22" t="s">
        <v>37</v>
      </c>
      <c r="J3" s="23" t="s">
        <v>7</v>
      </c>
      <c r="K3" s="2" t="s">
        <v>10</v>
      </c>
      <c r="L3" s="3" t="s">
        <v>64</v>
      </c>
      <c r="M3" s="4" t="s">
        <v>4</v>
      </c>
      <c r="N3" s="5" t="s">
        <v>11</v>
      </c>
      <c r="O3" s="5" t="s">
        <v>31</v>
      </c>
      <c r="P3" s="5" t="s">
        <v>27</v>
      </c>
      <c r="Q3" s="5" t="s">
        <v>30</v>
      </c>
    </row>
    <row r="4" spans="1:17" ht="90" customHeight="1" x14ac:dyDescent="0.25">
      <c r="A4" s="18">
        <v>1</v>
      </c>
      <c r="B4" s="24" t="s">
        <v>22</v>
      </c>
      <c r="C4" s="18" t="s">
        <v>8</v>
      </c>
      <c r="D4" s="18">
        <v>8</v>
      </c>
      <c r="E4" s="14" t="s">
        <v>9</v>
      </c>
      <c r="F4" s="9" t="s">
        <v>9</v>
      </c>
      <c r="G4" s="9" t="s">
        <v>9</v>
      </c>
      <c r="H4" s="9" t="s">
        <v>9</v>
      </c>
      <c r="I4" s="9" t="s">
        <v>9</v>
      </c>
      <c r="J4" s="9" t="s">
        <v>9</v>
      </c>
      <c r="K4" s="9" t="s">
        <v>9</v>
      </c>
      <c r="L4" s="6">
        <v>1860</v>
      </c>
      <c r="M4" s="7">
        <f>L4*D4</f>
        <v>14880</v>
      </c>
      <c r="N4" s="1">
        <v>310</v>
      </c>
      <c r="O4" s="1" t="s">
        <v>36</v>
      </c>
      <c r="P4" s="13" t="s">
        <v>34</v>
      </c>
      <c r="Q4" s="1" t="s">
        <v>32</v>
      </c>
    </row>
    <row r="5" spans="1:17" ht="150" x14ac:dyDescent="0.25">
      <c r="A5" s="18">
        <v>2</v>
      </c>
      <c r="B5" s="24" t="s">
        <v>26</v>
      </c>
      <c r="C5" s="18" t="s">
        <v>8</v>
      </c>
      <c r="D5" s="18">
        <v>8</v>
      </c>
      <c r="E5" s="14">
        <v>2970</v>
      </c>
      <c r="F5" s="9">
        <v>3980</v>
      </c>
      <c r="G5" s="9">
        <v>4050</v>
      </c>
      <c r="H5" s="25">
        <f t="shared" ref="H5" si="0">AVERAGE(E5:G5)</f>
        <v>3666.67</v>
      </c>
      <c r="I5" s="25">
        <f t="shared" ref="I5" si="1">STDEV(E5:G5)</f>
        <v>604.35</v>
      </c>
      <c r="J5" s="26">
        <f t="shared" ref="J5" si="2">I5/H5*100</f>
        <v>16.48</v>
      </c>
      <c r="K5" s="9">
        <f>E5</f>
        <v>2970</v>
      </c>
      <c r="L5" s="6" t="s">
        <v>9</v>
      </c>
      <c r="M5" s="7">
        <f>K5*D5</f>
        <v>23760</v>
      </c>
      <c r="N5" s="1">
        <v>310</v>
      </c>
      <c r="O5" s="13" t="s">
        <v>33</v>
      </c>
      <c r="P5" s="13" t="s">
        <v>29</v>
      </c>
      <c r="Q5" s="1" t="s">
        <v>28</v>
      </c>
    </row>
    <row r="6" spans="1:17" s="13" customFormat="1" ht="180.75" customHeight="1" x14ac:dyDescent="0.25">
      <c r="A6" s="18">
        <v>3</v>
      </c>
      <c r="B6" s="27" t="s">
        <v>43</v>
      </c>
      <c r="C6" s="18" t="s">
        <v>8</v>
      </c>
      <c r="D6" s="19">
        <v>8</v>
      </c>
      <c r="E6" s="7">
        <v>4430</v>
      </c>
      <c r="F6" s="7">
        <v>4680</v>
      </c>
      <c r="G6" s="7">
        <v>4780</v>
      </c>
      <c r="H6" s="25">
        <f t="shared" ref="H6" si="3">AVERAGE(E6:G6)</f>
        <v>4630</v>
      </c>
      <c r="I6" s="25">
        <f t="shared" ref="I6" si="4">STDEV(E6:G6)</f>
        <v>180.28</v>
      </c>
      <c r="J6" s="26">
        <f t="shared" ref="J6" si="5">I6/H6*100</f>
        <v>3.89</v>
      </c>
      <c r="K6" s="9">
        <f>E6</f>
        <v>4430</v>
      </c>
      <c r="L6" s="7">
        <v>5850</v>
      </c>
      <c r="M6" s="7">
        <f>K6*D6</f>
        <v>35440</v>
      </c>
      <c r="N6" s="1">
        <v>310</v>
      </c>
      <c r="O6" s="13" t="s">
        <v>35</v>
      </c>
      <c r="P6" s="13" t="s">
        <v>34</v>
      </c>
      <c r="Q6" s="13" t="s">
        <v>32</v>
      </c>
    </row>
    <row r="7" spans="1:17" s="13" customFormat="1" ht="180.75" customHeight="1" thickBot="1" x14ac:dyDescent="0.3">
      <c r="A7" s="18">
        <v>4</v>
      </c>
      <c r="B7" s="27" t="s">
        <v>59</v>
      </c>
      <c r="C7" s="18" t="s">
        <v>8</v>
      </c>
      <c r="D7" s="19">
        <v>2</v>
      </c>
      <c r="E7" s="14" t="s">
        <v>9</v>
      </c>
      <c r="F7" s="9" t="s">
        <v>9</v>
      </c>
      <c r="G7" s="9" t="s">
        <v>9</v>
      </c>
      <c r="H7" s="9" t="s">
        <v>9</v>
      </c>
      <c r="I7" s="9" t="s">
        <v>9</v>
      </c>
      <c r="J7" s="9" t="s">
        <v>9</v>
      </c>
      <c r="K7" s="9" t="s">
        <v>9</v>
      </c>
      <c r="L7" s="7">
        <v>713.81</v>
      </c>
      <c r="M7" s="7">
        <f>L7*D7</f>
        <v>1427.62</v>
      </c>
      <c r="N7" s="1">
        <v>310</v>
      </c>
      <c r="O7" s="45" t="s">
        <v>63</v>
      </c>
      <c r="P7" s="13" t="s">
        <v>34</v>
      </c>
      <c r="Q7" s="13" t="s">
        <v>32</v>
      </c>
    </row>
    <row r="8" spans="1:17" s="13" customFormat="1" ht="180.75" customHeight="1" thickBot="1" x14ac:dyDescent="0.3">
      <c r="A8" s="18">
        <v>5</v>
      </c>
      <c r="B8" s="27" t="s">
        <v>48</v>
      </c>
      <c r="C8" s="18" t="s">
        <v>8</v>
      </c>
      <c r="D8" s="19">
        <v>2</v>
      </c>
      <c r="E8" s="14" t="s">
        <v>9</v>
      </c>
      <c r="F8" s="9" t="s">
        <v>9</v>
      </c>
      <c r="G8" s="9" t="s">
        <v>9</v>
      </c>
      <c r="H8" s="9" t="s">
        <v>9</v>
      </c>
      <c r="I8" s="9" t="s">
        <v>9</v>
      </c>
      <c r="J8" s="9" t="s">
        <v>9</v>
      </c>
      <c r="K8" s="9" t="s">
        <v>9</v>
      </c>
      <c r="L8" s="7">
        <v>538.91</v>
      </c>
      <c r="M8" s="7">
        <f>L8*D8</f>
        <v>1077.82</v>
      </c>
      <c r="N8" s="1">
        <v>310</v>
      </c>
      <c r="O8" s="45" t="s">
        <v>57</v>
      </c>
      <c r="P8" s="13" t="s">
        <v>34</v>
      </c>
      <c r="Q8" s="13" t="s">
        <v>32</v>
      </c>
    </row>
    <row r="9" spans="1:17" ht="14.25" customHeight="1" x14ac:dyDescent="0.25">
      <c r="B9" s="1" t="s">
        <v>3</v>
      </c>
      <c r="M9" s="8">
        <f>SUM(M4:M8)</f>
        <v>76585.440000000002</v>
      </c>
    </row>
    <row r="10" spans="1:17" ht="14.25" customHeight="1" x14ac:dyDescent="0.25">
      <c r="A10" s="32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</row>
    <row r="14" spans="1:17" x14ac:dyDescent="0.25">
      <c r="H14" s="28"/>
      <c r="I14" s="29"/>
    </row>
    <row r="15" spans="1:17" x14ac:dyDescent="0.25">
      <c r="I15" s="8"/>
    </row>
    <row r="16" spans="1:17" x14ac:dyDescent="0.25">
      <c r="H16" s="30"/>
      <c r="I16" s="31"/>
    </row>
  </sheetData>
  <mergeCells count="3">
    <mergeCell ref="A10:M10"/>
    <mergeCell ref="A2:M2"/>
    <mergeCell ref="A1:M1"/>
  </mergeCells>
  <phoneticPr fontId="16" type="noConversion"/>
  <pageMargins left="0.7" right="0.7" top="0.75" bottom="0.75" header="0.3" footer="0.3"/>
  <pageSetup paperSize="9" scale="5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69303-6428-4538-A7A3-704979402AB4}">
  <dimension ref="A1:J18"/>
  <sheetViews>
    <sheetView topLeftCell="A6" workbookViewId="0">
      <selection activeCell="D15" sqref="D15:D18"/>
    </sheetView>
  </sheetViews>
  <sheetFormatPr defaultRowHeight="15" x14ac:dyDescent="0.25"/>
  <cols>
    <col min="3" max="3" width="15.42578125" customWidth="1"/>
    <col min="4" max="4" width="45.140625" customWidth="1"/>
    <col min="6" max="6" width="28.28515625" customWidth="1"/>
  </cols>
  <sheetData>
    <row r="1" spans="1:10" ht="63.75" x14ac:dyDescent="0.25">
      <c r="A1" s="41" t="s">
        <v>12</v>
      </c>
      <c r="B1" s="42"/>
      <c r="C1" s="11" t="s">
        <v>13</v>
      </c>
      <c r="D1" s="11" t="s">
        <v>14</v>
      </c>
      <c r="E1" s="11" t="s">
        <v>5</v>
      </c>
      <c r="F1" s="11" t="s">
        <v>15</v>
      </c>
      <c r="G1" s="11" t="s">
        <v>16</v>
      </c>
      <c r="H1" s="11" t="s">
        <v>17</v>
      </c>
      <c r="I1" s="11" t="s">
        <v>18</v>
      </c>
      <c r="J1" s="11" t="s">
        <v>19</v>
      </c>
    </row>
    <row r="2" spans="1:10" x14ac:dyDescent="0.25">
      <c r="A2" s="40" t="s">
        <v>20</v>
      </c>
      <c r="B2" s="43" t="s">
        <v>21</v>
      </c>
      <c r="C2" s="44" t="s">
        <v>22</v>
      </c>
      <c r="D2" s="44" t="s">
        <v>23</v>
      </c>
      <c r="E2" s="40" t="s">
        <v>8</v>
      </c>
      <c r="F2" s="20" t="s">
        <v>24</v>
      </c>
      <c r="G2" s="12">
        <v>1888.26</v>
      </c>
      <c r="H2" s="39">
        <v>384.82</v>
      </c>
      <c r="I2" s="39">
        <v>17.95</v>
      </c>
      <c r="J2" s="39">
        <v>2143.2800000000002</v>
      </c>
    </row>
    <row r="3" spans="1:10" x14ac:dyDescent="0.25">
      <c r="A3" s="40"/>
      <c r="B3" s="43"/>
      <c r="C3" s="44"/>
      <c r="D3" s="44"/>
      <c r="E3" s="40"/>
      <c r="F3" s="20" t="s">
        <v>25</v>
      </c>
      <c r="G3" s="12">
        <v>2134.86</v>
      </c>
      <c r="H3" s="39"/>
      <c r="I3" s="39"/>
      <c r="J3" s="39"/>
    </row>
    <row r="4" spans="1:10" ht="25.5" x14ac:dyDescent="0.25">
      <c r="A4" s="40"/>
      <c r="B4" s="43"/>
      <c r="C4" s="44"/>
      <c r="D4" s="44"/>
      <c r="E4" s="40"/>
      <c r="F4" s="20" t="s">
        <v>38</v>
      </c>
      <c r="G4" s="12">
        <v>2690</v>
      </c>
      <c r="H4" s="39"/>
      <c r="I4" s="39"/>
      <c r="J4" s="39"/>
    </row>
    <row r="5" spans="1:10" ht="25.5" x14ac:dyDescent="0.25">
      <c r="A5" s="40"/>
      <c r="B5" s="43"/>
      <c r="C5" s="44"/>
      <c r="D5" s="44"/>
      <c r="E5" s="40"/>
      <c r="F5" s="20" t="s">
        <v>39</v>
      </c>
      <c r="G5" s="12">
        <v>1860</v>
      </c>
      <c r="H5" s="39"/>
      <c r="I5" s="39"/>
      <c r="J5" s="39"/>
    </row>
    <row r="6" spans="1:10" ht="89.1" customHeight="1" x14ac:dyDescent="0.25">
      <c r="A6" s="40" t="s">
        <v>65</v>
      </c>
      <c r="B6" s="43" t="s">
        <v>66</v>
      </c>
      <c r="C6" s="44" t="s">
        <v>67</v>
      </c>
      <c r="D6" s="44" t="s">
        <v>68</v>
      </c>
      <c r="E6" s="40" t="s">
        <v>8</v>
      </c>
      <c r="F6" s="20" t="s">
        <v>69</v>
      </c>
      <c r="G6" s="12">
        <v>7704.88</v>
      </c>
      <c r="H6" s="39">
        <v>958.99</v>
      </c>
      <c r="I6" s="39">
        <v>13.86</v>
      </c>
      <c r="J6" s="39">
        <v>6918.29</v>
      </c>
    </row>
    <row r="7" spans="1:10" ht="89.1" customHeight="1" x14ac:dyDescent="0.25">
      <c r="A7" s="40"/>
      <c r="B7" s="43"/>
      <c r="C7" s="44"/>
      <c r="D7" s="44"/>
      <c r="E7" s="40"/>
      <c r="F7" s="20" t="s">
        <v>45</v>
      </c>
      <c r="G7" s="12">
        <v>7200</v>
      </c>
      <c r="H7" s="39"/>
      <c r="I7" s="39"/>
      <c r="J7" s="39"/>
    </row>
    <row r="8" spans="1:10" ht="89.1" customHeight="1" x14ac:dyDescent="0.25">
      <c r="A8" s="40"/>
      <c r="B8" s="43"/>
      <c r="C8" s="44"/>
      <c r="D8" s="44"/>
      <c r="E8" s="40"/>
      <c r="F8" s="20" t="s">
        <v>70</v>
      </c>
      <c r="G8" s="12">
        <v>5850</v>
      </c>
      <c r="H8" s="39"/>
      <c r="I8" s="39"/>
      <c r="J8" s="39"/>
    </row>
    <row r="9" spans="1:10" x14ac:dyDescent="0.25">
      <c r="A9" s="40" t="s">
        <v>44</v>
      </c>
      <c r="B9" s="43" t="s">
        <v>47</v>
      </c>
      <c r="C9" s="44" t="s">
        <v>48</v>
      </c>
      <c r="D9" s="44" t="s">
        <v>49</v>
      </c>
      <c r="E9" s="40" t="s">
        <v>8</v>
      </c>
      <c r="F9" s="20" t="s">
        <v>50</v>
      </c>
      <c r="G9" s="12">
        <v>627.88</v>
      </c>
      <c r="H9" s="39">
        <v>78.540000000000006</v>
      </c>
      <c r="I9" s="39">
        <v>11.71</v>
      </c>
      <c r="J9" s="39">
        <v>670.8</v>
      </c>
    </row>
    <row r="10" spans="1:10" x14ac:dyDescent="0.25">
      <c r="A10" s="40"/>
      <c r="B10" s="43"/>
      <c r="C10" s="44"/>
      <c r="D10" s="44"/>
      <c r="E10" s="40"/>
      <c r="F10" s="20" t="s">
        <v>51</v>
      </c>
      <c r="G10" s="12">
        <v>538.91</v>
      </c>
      <c r="H10" s="39"/>
      <c r="I10" s="39"/>
      <c r="J10" s="39"/>
    </row>
    <row r="11" spans="1:10" ht="25.5" x14ac:dyDescent="0.25">
      <c r="A11" s="40"/>
      <c r="B11" s="43"/>
      <c r="C11" s="44"/>
      <c r="D11" s="44"/>
      <c r="E11" s="40"/>
      <c r="F11" s="20" t="s">
        <v>46</v>
      </c>
      <c r="G11" s="12">
        <v>745</v>
      </c>
      <c r="H11" s="39"/>
      <c r="I11" s="39"/>
      <c r="J11" s="39"/>
    </row>
    <row r="12" spans="1:10" ht="25.5" x14ac:dyDescent="0.25">
      <c r="A12" s="40"/>
      <c r="B12" s="43"/>
      <c r="C12" s="44"/>
      <c r="D12" s="44"/>
      <c r="E12" s="40"/>
      <c r="F12" s="20" t="s">
        <v>52</v>
      </c>
      <c r="G12" s="12">
        <v>662</v>
      </c>
      <c r="H12" s="39"/>
      <c r="I12" s="39"/>
      <c r="J12" s="39"/>
    </row>
    <row r="13" spans="1:10" ht="25.5" x14ac:dyDescent="0.25">
      <c r="A13" s="40"/>
      <c r="B13" s="43"/>
      <c r="C13" s="44"/>
      <c r="D13" s="44"/>
      <c r="E13" s="40"/>
      <c r="F13" s="20" t="s">
        <v>53</v>
      </c>
      <c r="G13" s="12">
        <v>721</v>
      </c>
      <c r="H13" s="39"/>
      <c r="I13" s="39"/>
      <c r="J13" s="39"/>
    </row>
    <row r="14" spans="1:10" ht="25.5" x14ac:dyDescent="0.25">
      <c r="A14" s="40"/>
      <c r="B14" s="43"/>
      <c r="C14" s="44"/>
      <c r="D14" s="44"/>
      <c r="E14" s="40"/>
      <c r="F14" s="20" t="s">
        <v>54</v>
      </c>
      <c r="G14" s="12">
        <v>730</v>
      </c>
      <c r="H14" s="39"/>
      <c r="I14" s="39"/>
      <c r="J14" s="39"/>
    </row>
    <row r="15" spans="1:10" ht="23.1" customHeight="1" x14ac:dyDescent="0.25">
      <c r="A15" s="40" t="s">
        <v>44</v>
      </c>
      <c r="B15" s="43" t="s">
        <v>58</v>
      </c>
      <c r="C15" s="44" t="s">
        <v>59</v>
      </c>
      <c r="D15" s="44" t="s">
        <v>60</v>
      </c>
      <c r="E15" s="40" t="s">
        <v>8</v>
      </c>
      <c r="F15" s="20" t="s">
        <v>61</v>
      </c>
      <c r="G15" s="12">
        <v>713.81</v>
      </c>
      <c r="H15" s="39">
        <v>94.43</v>
      </c>
      <c r="I15" s="39">
        <v>11.19</v>
      </c>
      <c r="J15" s="39">
        <v>843.72</v>
      </c>
    </row>
    <row r="16" spans="1:10" ht="23.1" customHeight="1" x14ac:dyDescent="0.25">
      <c r="A16" s="40"/>
      <c r="B16" s="43"/>
      <c r="C16" s="44"/>
      <c r="D16" s="44"/>
      <c r="E16" s="40"/>
      <c r="F16" s="20" t="s">
        <v>62</v>
      </c>
      <c r="G16" s="12">
        <v>835.06</v>
      </c>
      <c r="H16" s="39"/>
      <c r="I16" s="39"/>
      <c r="J16" s="39"/>
    </row>
    <row r="17" spans="1:10" ht="23.1" customHeight="1" x14ac:dyDescent="0.25">
      <c r="A17" s="40"/>
      <c r="B17" s="43"/>
      <c r="C17" s="44"/>
      <c r="D17" s="44"/>
      <c r="E17" s="40"/>
      <c r="F17" s="20" t="s">
        <v>46</v>
      </c>
      <c r="G17" s="12">
        <v>923</v>
      </c>
      <c r="H17" s="39"/>
      <c r="I17" s="39"/>
      <c r="J17" s="39"/>
    </row>
    <row r="18" spans="1:10" ht="23.1" customHeight="1" x14ac:dyDescent="0.25">
      <c r="A18" s="40"/>
      <c r="B18" s="43"/>
      <c r="C18" s="44"/>
      <c r="D18" s="44"/>
      <c r="E18" s="40"/>
      <c r="F18" s="20" t="s">
        <v>54</v>
      </c>
      <c r="G18" s="12">
        <v>903</v>
      </c>
      <c r="H18" s="39"/>
      <c r="I18" s="39"/>
      <c r="J18" s="39"/>
    </row>
  </sheetData>
  <mergeCells count="33">
    <mergeCell ref="H15:H18"/>
    <mergeCell ref="I15:I18"/>
    <mergeCell ref="J15:J18"/>
    <mergeCell ref="A6:A8"/>
    <mergeCell ref="B6:B8"/>
    <mergeCell ref="C6:C8"/>
    <mergeCell ref="D6:D8"/>
    <mergeCell ref="E6:E8"/>
    <mergeCell ref="H6:H8"/>
    <mergeCell ref="I6:I8"/>
    <mergeCell ref="J6:J8"/>
    <mergeCell ref="A15:A18"/>
    <mergeCell ref="B15:B18"/>
    <mergeCell ref="C15:C18"/>
    <mergeCell ref="D15:D18"/>
    <mergeCell ref="E15:E18"/>
    <mergeCell ref="A9:A14"/>
    <mergeCell ref="B9:B14"/>
    <mergeCell ref="C9:C14"/>
    <mergeCell ref="D9:D14"/>
    <mergeCell ref="E9:E14"/>
    <mergeCell ref="H9:H14"/>
    <mergeCell ref="I9:I14"/>
    <mergeCell ref="J9:J14"/>
    <mergeCell ref="H2:H5"/>
    <mergeCell ref="I2:I5"/>
    <mergeCell ref="J2:J5"/>
    <mergeCell ref="E2:E5"/>
    <mergeCell ref="A1:B1"/>
    <mergeCell ref="A2:A5"/>
    <mergeCell ref="B2:B5"/>
    <mergeCell ref="C2:C5"/>
    <mergeCell ref="D2:D5"/>
  </mergeCells>
  <conditionalFormatting sqref="F2:G5">
    <cfRule type="cellIs" dxfId="4" priority="5" operator="equal">
      <formula>"-"</formula>
    </cfRule>
  </conditionalFormatting>
  <conditionalFormatting sqref="F9:G14">
    <cfRule type="cellIs" dxfId="2" priority="3" operator="equal">
      <formula>"-"</formula>
    </cfRule>
  </conditionalFormatting>
  <conditionalFormatting sqref="F15:G18">
    <cfRule type="cellIs" dxfId="1" priority="2" operator="equal">
      <formula>"-"</formula>
    </cfRule>
  </conditionalFormatting>
  <conditionalFormatting sqref="F6:G8">
    <cfRule type="cellIs" dxfId="0" priority="1" operator="equal">
      <formula>"-"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НМЦК 1 (2)</vt:lpstr>
      <vt:lpstr>реестр товаров</vt:lpstr>
      <vt:lpstr>'НМЦК 1 (2)'!Область_печати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Андреев Иван</cp:lastModifiedBy>
  <cp:lastPrinted>2025-09-05T08:00:38Z</cp:lastPrinted>
  <dcterms:created xsi:type="dcterms:W3CDTF">2014-02-20T07:55:18Z</dcterms:created>
  <dcterms:modified xsi:type="dcterms:W3CDTF">2026-05-07T14:50:10Z</dcterms:modified>
</cp:coreProperties>
</file>