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825" windowHeight="1183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definedNames>
    <definedName name="_xlnm.Print_Area" localSheetId="0">'Итоговый расчет'!$A$1:$N$11</definedName>
  </definedNames>
  <calcPr calcId="152511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N9" i="1" l="1"/>
  <c r="B10" i="1"/>
  <c r="N8" i="1"/>
  <c r="C7" i="5"/>
  <c r="C8" i="5"/>
  <c r="C6" i="5"/>
</calcChain>
</file>

<file path=xl/sharedStrings.xml><?xml version="1.0" encoding="utf-8"?>
<sst xmlns="http://schemas.openxmlformats.org/spreadsheetml/2006/main" count="134" uniqueCount="83">
  <si>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</si>
  <si>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</si>
  <si>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</si>
  <si>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</si>
  <si>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</si>
  <si>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</si>
  <si>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</si>
  <si>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</si>
  <si>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</si>
  <si>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</si>
  <si>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</si>
  <si>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</si>
  <si>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</si>
  <si>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</si>
  <si>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</si>
  <si>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</si>
  <si>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</si>
  <si>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</si>
  <si>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</si>
  <si>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</si>
  <si>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</si>
  <si>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</si>
  <si>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</si>
  <si>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</si>
  <si>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</si>
  <si>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</si>
  <si>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</si>
  <si>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</si>
  <si>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</si>
  <si>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</si>
  <si>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</si>
  <si>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</si>
  <si>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</si>
  <si>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</si>
  <si>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</si>
  <si>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</si>
  <si>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</si>
  <si>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</si>
  <si>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</si>
  <si>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</si>
  <si>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</si>
  <si>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</si>
  <si>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</si>
  <si>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</si>
  <si>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</si>
  <si>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</si>
  <si>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</si>
  <si>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МОРФИН, РАСТВОР ДЛЯ ИНЪЕКЦИЙ, 10 мг/мл</t>
  </si>
  <si>
    <t>21.20.10.232-000051-1-00243-0000000000000</t>
  </si>
  <si>
    <t>миллилитр</t>
  </si>
  <si>
    <t>2</t>
  </si>
  <si>
    <t>ФЕНТАНИЛ, РАСТВОР ДЛЯ ВНУТРИВЕННОГО И ВНУТРИМЫШЕЧНОГО ВВЕДЕНИЯ, 0.05 мг/мл</t>
  </si>
  <si>
    <t>21.20.10.231-000012-1-00070-0000000000000</t>
  </si>
  <si>
    <t>3</t>
  </si>
  <si>
    <t>ДИАЗЕПАМ, РАСТВОР ДЛЯ ИНЪЕКЦИЙ, 5 мг/мл</t>
  </si>
  <si>
    <t>21.20.10.235-000014-1-00090-0000000000000</t>
  </si>
  <si>
    <t>22,57962172056</t>
  </si>
  <si>
    <t>9,61470408786</t>
  </si>
  <si>
    <t>5,62969696970</t>
  </si>
  <si>
    <t>Морфин</t>
  </si>
  <si>
    <t>раствор для инъекций, 10 мг/мл, 1 мл - ампулы (10)  - пачки картонные</t>
  </si>
  <si>
    <t xml:space="preserve">Вл.Федеральное государственное унитарное предприятие "МОСКОВСКИЙ ЭНДОКРИННЫЙ ЗАВОД" (ФГУП "ЭНДОФАРМ"), Россия (7722059711); Перв.Уп.Втор.Уп.Пр.Федеральное государственное унитарное предприятие "МОСКОВСКИЙ ЭНДОКРИННЫЙ ЗАВОД" (ФГУП "ЭНДОФАРМ"), Россия (7722059711); Вып.к.Федеральное государственное унитарное предприятие "МОСКОВСКИЙ ЭНДОКРИННЫЙ ЗАВОД" (ФГУП "ЭНДОФАРМ"), Россия (7722059711); </t>
  </si>
  <si>
    <t>ЛП-№(005738)-(РГ-RU)
18.09.2025
(25-7-4337917-ОПР-изм)</t>
  </si>
  <si>
    <t>ЛП-№(005738)-(РГ-RU)
28.04.2026
(643/25-26)</t>
  </si>
  <si>
    <t>Фентанил</t>
  </si>
  <si>
    <t>раствор для внутривенного и внутримышечного введения, 50 мкг/мл, 2 мл - ампулы (5)  - упаковки ячейковые контурные (2) - пачки картонные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</si>
  <si>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</si>
  <si>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Р N000266/01
17.02.2026
(174/25-26)</t>
  </si>
  <si>
    <t>Сибазон</t>
  </si>
  <si>
    <t>Диазепам</t>
  </si>
  <si>
    <t>раствор для внутривенного и внутримышечного введения, 5 мг/мл, 2 мл - ампулы (5)  - пачки картонные</t>
  </si>
  <si>
    <t>ЛП-№(010252)-(РГ-RU)
13.03.2026
(343/25-26)</t>
  </si>
  <si>
    <t>Прямой договор № 104/2025</t>
  </si>
  <si>
    <t>370,08 / упаковка</t>
  </si>
  <si>
    <t>Прямой договор № 88/2025</t>
  </si>
  <si>
    <t>Прямой договор № 51/2025</t>
  </si>
  <si>
    <t>306,00 / упаковка</t>
  </si>
  <si>
    <t>9,33496034167</t>
  </si>
  <si>
    <t>Прямой договор № 67/2025</t>
  </si>
  <si>
    <t>89,59 / упаковка</t>
  </si>
  <si>
    <t>5,42969696970</t>
  </si>
  <si>
    <t>вх.№198 от 06.05.2026</t>
  </si>
  <si>
    <t xml:space="preserve">На основании п.12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применения, утвержденного Приказом Министерства здравоохранения РФ от 19 декабря 2019 г. N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 (далее - Порядок) так как на участие в закупке не подано ни одной заявки по НМЦК, начальной цене единицы лекарственного препарата с ценой единицы лекарственного препарата, определенной в соответствии с пунктом 8 Порядка, при проведении каждой следующей закупки заказчиком устанавливается минимальное значение НМЦК, минимальное значение начальной цены единицы лекарственного препарата, следующее после НМЦК, начальной цены единицы лекарственного препарата, на участие в закупке по которой не подано ни одной заявки.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</si>
</sst>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\ ##0.00"/>
    <numFmt numFmtId="165" formatCode="###\ 0\.00"/>
    <numFmt numFmtId="166" formatCode="#,##0.00#########"/>
    <numFmt numFmtId="167" formatCode="#,##0.00000000000"/>
    <numFmt numFmtId="168" formatCode="0.0000000000"/>
    <numFmt numFmtId="169" formatCode="0.000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167" fontId="4" fillId="0" borderId="0" xfId="0" applyNumberFormat="1" applyFont="1" applyAlignment="1">
      <alignment vertical="center" wrapText="1"/>
    </xf>
    <xf numFmtId="168" fontId="4" fillId="0" borderId="0" xfId="0" applyNumberFormat="1" applyFont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69" fontId="4" fillId="0" borderId="1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5" fontId="2" fillId="0" borderId="5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3"/>
  <sheetViews>
    <sheetView tabSelected="1" view="pageBreakPreview" zoomScaleNormal="100" zoomScaleSheetLayoutView="100" workbookViewId="0">
      <selection activeCell="A11" sqref="A11:N1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8" style="2" customWidth="1"/>
    <col min="9" max="9" width="17.7109375" style="2" customWidth="1"/>
    <col min="10" max="10" width="15.140625" style="2" customWidth="1"/>
    <col min="11" max="11" width="16.140625" style="2" customWidth="1"/>
    <col min="12" max="12" width="16.57031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1"/>
    </row>
    <row r="2" spans="1:255" ht="54.75" customHeight="1" x14ac:dyDescent="0.2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4"/>
    </row>
    <row r="3" spans="1:255" ht="123.75" customHeight="1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4"/>
    </row>
    <row r="4" spans="1:255" ht="15.75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23"/>
      <c r="L5" s="23"/>
      <c r="M5" s="24"/>
      <c r="N5" s="4"/>
      <c r="O5" s="4"/>
    </row>
    <row r="6" spans="1:255" ht="78.75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45</v>
      </c>
      <c r="N6" s="7" t="s">
        <v>14</v>
      </c>
      <c r="IT6" s="3"/>
      <c r="IU6" s="3"/>
    </row>
    <row r="7" spans="1:255" ht="47.25" x14ac:dyDescent="0.25">
      <c r="A7" s="8" t="s">
        <v>46</v>
      </c>
      <c r="B7" s="9" t="s">
        <v>47</v>
      </c>
      <c r="C7" s="9" t="s">
        <v>48</v>
      </c>
      <c r="D7" s="8" t="s">
        <v>49</v>
      </c>
      <c r="E7" s="8"/>
      <c r="F7" s="8">
        <v>22.579621720559999</v>
      </c>
      <c r="G7" s="5">
        <v>22.582999999999998</v>
      </c>
      <c r="H7" s="5">
        <v>22.579621720559999</v>
      </c>
      <c r="I7" s="10">
        <v>22.582999999999998</v>
      </c>
      <c r="J7" s="8">
        <v>49</v>
      </c>
      <c r="K7" s="8">
        <v>10</v>
      </c>
      <c r="L7" s="8">
        <v>37.008000000000003</v>
      </c>
      <c r="M7" s="8">
        <v>10</v>
      </c>
      <c r="N7" s="8">
        <v>370.08</v>
      </c>
      <c r="IT7" s="3"/>
      <c r="IU7" s="3"/>
    </row>
    <row r="8" spans="1:255" ht="47.25" x14ac:dyDescent="0.25">
      <c r="A8" s="8" t="s">
        <v>50</v>
      </c>
      <c r="B8" s="9" t="s">
        <v>51</v>
      </c>
      <c r="C8" s="9" t="s">
        <v>52</v>
      </c>
      <c r="D8" s="8" t="s">
        <v>49</v>
      </c>
      <c r="E8" s="8"/>
      <c r="F8" s="8">
        <v>9.6147040878599999</v>
      </c>
      <c r="G8" s="5">
        <v>9.6150000000000002</v>
      </c>
      <c r="H8" s="5">
        <v>9.3349603416699996</v>
      </c>
      <c r="I8" s="10">
        <v>9.6147040878599999</v>
      </c>
      <c r="J8" s="8">
        <v>49</v>
      </c>
      <c r="K8" s="8">
        <v>10</v>
      </c>
      <c r="L8" s="8">
        <v>15.758500000002538</v>
      </c>
      <c r="M8" s="8">
        <v>20</v>
      </c>
      <c r="N8" s="25">
        <f>L8*M8</f>
        <v>315.17000000005078</v>
      </c>
      <c r="IT8" s="3"/>
      <c r="IU8" s="3"/>
    </row>
    <row r="9" spans="1:255" ht="47.25" x14ac:dyDescent="0.25">
      <c r="A9" s="8" t="s">
        <v>53</v>
      </c>
      <c r="B9" s="9" t="s">
        <v>54</v>
      </c>
      <c r="C9" s="9" t="s">
        <v>55</v>
      </c>
      <c r="D9" s="8" t="s">
        <v>49</v>
      </c>
      <c r="E9" s="8"/>
      <c r="F9" s="8">
        <v>5.6296969697000003</v>
      </c>
      <c r="G9" s="5">
        <v>5.63</v>
      </c>
      <c r="H9" s="5">
        <v>5.4296969697000002</v>
      </c>
      <c r="I9" s="10">
        <v>5.6296969697000003</v>
      </c>
      <c r="J9" s="8">
        <v>50</v>
      </c>
      <c r="K9" s="8">
        <v>10</v>
      </c>
      <c r="L9" s="26">
        <v>9.2890000000050001</v>
      </c>
      <c r="M9" s="8">
        <v>60</v>
      </c>
      <c r="N9" s="25">
        <f>L9*M9</f>
        <v>557.34000000030005</v>
      </c>
      <c r="IT9" s="3"/>
      <c r="IU9" s="3"/>
    </row>
    <row r="10" spans="1:255" ht="15.75" x14ac:dyDescent="0.25">
      <c r="A10" s="8" t="s">
        <v>17</v>
      </c>
      <c r="B10" s="27">
        <f>N7+N8+N9</f>
        <v>1242.5900000003508</v>
      </c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11"/>
      <c r="IT10" s="3"/>
      <c r="IU10" s="3"/>
    </row>
    <row r="11" spans="1:255" ht="84" customHeight="1" x14ac:dyDescent="0.25">
      <c r="A11" s="45" t="s">
        <v>82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P11" s="12"/>
    </row>
    <row r="12" spans="1:255" ht="15.75" x14ac:dyDescent="0.25">
      <c r="P12" s="12"/>
    </row>
    <row r="13" spans="1:25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</sheetData>
  <mergeCells count="5">
    <mergeCell ref="B10:N10"/>
    <mergeCell ref="A1:N1"/>
    <mergeCell ref="A2:N2"/>
    <mergeCell ref="A3:N4"/>
    <mergeCell ref="A11:N11"/>
  </mergeCells>
  <pageMargins left="0.39370078740157483" right="0.39370078740157483" top="0.39370078740157483" bottom="0.39370078740157483" header="0" footer="0"/>
  <pageSetup paperSize="9" scale="4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D6" sqref="D6:D8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7.140625" customWidth="1"/>
  </cols>
  <sheetData>
    <row r="1" spans="1:9" x14ac:dyDescent="0.25">
      <c r="A1" s="38" t="s">
        <v>18</v>
      </c>
      <c r="B1" s="38"/>
      <c r="C1" s="38"/>
      <c r="D1" s="38"/>
      <c r="E1" s="38"/>
      <c r="F1" s="38"/>
      <c r="G1" s="38"/>
      <c r="H1" s="38"/>
      <c r="I1" s="38"/>
    </row>
    <row r="2" spans="1:9" x14ac:dyDescent="0.25">
      <c r="A2" s="39" t="s">
        <v>19</v>
      </c>
      <c r="B2" s="39"/>
      <c r="C2" s="39"/>
      <c r="D2" s="39"/>
      <c r="E2" s="39"/>
      <c r="F2" s="39"/>
      <c r="G2" s="39"/>
      <c r="H2" s="39"/>
      <c r="I2" s="39"/>
    </row>
    <row r="3" spans="1:9" x14ac:dyDescent="0.25">
      <c r="A3" s="14" t="s">
        <v>20</v>
      </c>
      <c r="B3" s="15"/>
      <c r="C3" s="14"/>
      <c r="D3" s="14"/>
      <c r="E3" s="14"/>
      <c r="F3" s="14"/>
      <c r="G3" s="14"/>
      <c r="H3" s="14"/>
      <c r="I3" s="16"/>
    </row>
    <row r="4" spans="1:9" x14ac:dyDescent="0.25">
      <c r="A4" s="36" t="s">
        <v>2</v>
      </c>
      <c r="B4" s="36" t="s">
        <v>3</v>
      </c>
      <c r="C4" s="36" t="s">
        <v>21</v>
      </c>
      <c r="D4" s="36" t="s">
        <v>22</v>
      </c>
      <c r="E4" s="36" t="s">
        <v>23</v>
      </c>
      <c r="F4" s="36" t="s">
        <v>24</v>
      </c>
      <c r="G4" s="36" t="s">
        <v>25</v>
      </c>
      <c r="H4" s="36" t="s">
        <v>26</v>
      </c>
      <c r="I4" s="36" t="s">
        <v>27</v>
      </c>
    </row>
    <row r="5" spans="1:9" x14ac:dyDescent="0.25">
      <c r="A5" s="37"/>
      <c r="B5" s="37"/>
      <c r="C5" s="37"/>
      <c r="D5" s="37"/>
      <c r="E5" s="37"/>
      <c r="F5" s="37"/>
      <c r="G5" s="37"/>
      <c r="H5" s="37"/>
      <c r="I5" s="37"/>
    </row>
    <row r="6" spans="1:9" ht="30" x14ac:dyDescent="0.25">
      <c r="A6" s="34" t="s">
        <v>46</v>
      </c>
      <c r="B6" s="18" t="s">
        <v>47</v>
      </c>
      <c r="C6" s="19" t="str">
        <f>'Тарифный метод'!B5</f>
        <v>Морфин</v>
      </c>
      <c r="D6" s="44" t="s">
        <v>81</v>
      </c>
      <c r="E6" s="18">
        <v>370.08</v>
      </c>
      <c r="F6" s="18">
        <v>10</v>
      </c>
      <c r="G6" s="18" t="s">
        <v>56</v>
      </c>
      <c r="H6" s="34">
        <v>0</v>
      </c>
      <c r="I6" s="35">
        <v>22.579621720559999</v>
      </c>
    </row>
    <row r="7" spans="1:9" ht="45" x14ac:dyDescent="0.25">
      <c r="A7" s="34" t="s">
        <v>50</v>
      </c>
      <c r="B7" s="18" t="s">
        <v>51</v>
      </c>
      <c r="C7" s="19" t="str">
        <f>'Тарифный метод'!B7</f>
        <v>Фентанил</v>
      </c>
      <c r="D7" s="44" t="s">
        <v>81</v>
      </c>
      <c r="E7" s="18">
        <v>315.17</v>
      </c>
      <c r="F7" s="18">
        <v>20</v>
      </c>
      <c r="G7" s="18" t="s">
        <v>57</v>
      </c>
      <c r="H7" s="34">
        <v>0</v>
      </c>
      <c r="I7" s="35">
        <v>9.6147040878599999</v>
      </c>
    </row>
    <row r="8" spans="1:9" ht="30" x14ac:dyDescent="0.25">
      <c r="A8" s="34" t="s">
        <v>53</v>
      </c>
      <c r="B8" s="18" t="s">
        <v>54</v>
      </c>
      <c r="C8" s="19" t="str">
        <f>'Тарифный метод'!B8</f>
        <v>Сибазон</v>
      </c>
      <c r="D8" s="44" t="s">
        <v>81</v>
      </c>
      <c r="E8" s="18">
        <v>92.89</v>
      </c>
      <c r="F8" s="18">
        <v>10</v>
      </c>
      <c r="G8" s="18" t="s">
        <v>58</v>
      </c>
      <c r="H8" s="34">
        <v>0</v>
      </c>
      <c r="I8" s="35">
        <v>5.6296969697000003</v>
      </c>
    </row>
    <row r="9" spans="1:9" x14ac:dyDescent="0.25">
      <c r="A9" s="16"/>
      <c r="B9" s="14"/>
      <c r="C9" s="14"/>
      <c r="D9" s="14"/>
      <c r="E9" s="14"/>
      <c r="F9" s="14"/>
      <c r="G9" s="14"/>
      <c r="H9" s="14"/>
      <c r="I9" s="14"/>
    </row>
    <row r="10" spans="1:9" x14ac:dyDescent="0.25">
      <c r="A10" s="32"/>
      <c r="B10" s="32"/>
      <c r="C10" s="32"/>
      <c r="D10" s="32"/>
      <c r="E10" s="32"/>
      <c r="F10" s="32"/>
      <c r="G10" s="32"/>
      <c r="H10" s="32"/>
      <c r="I10" s="32"/>
    </row>
    <row r="11" spans="1:9" x14ac:dyDescent="0.25">
      <c r="A11" s="33"/>
      <c r="B11" s="33"/>
      <c r="C11" s="33"/>
      <c r="D11" s="33"/>
      <c r="E11" s="33"/>
      <c r="F11" s="33"/>
      <c r="G11" s="33"/>
      <c r="H11" s="33"/>
      <c r="I11" s="33"/>
    </row>
    <row r="12" spans="1:9" x14ac:dyDescent="0.25">
      <c r="A12" s="14"/>
      <c r="B12" s="14"/>
      <c r="C12" s="14"/>
      <c r="D12" s="14"/>
      <c r="E12" s="14"/>
      <c r="F12" s="14"/>
      <c r="G12" s="14"/>
      <c r="H12" s="14"/>
      <c r="I12" s="14"/>
    </row>
    <row r="13" spans="1:9" x14ac:dyDescent="0.25">
      <c r="A13" s="14"/>
      <c r="B13" s="14"/>
      <c r="C13" s="14"/>
      <c r="D13" s="14"/>
      <c r="E13" s="14"/>
      <c r="F13" s="14"/>
      <c r="G13" s="14"/>
      <c r="H13" s="14"/>
      <c r="I13" s="14"/>
    </row>
    <row r="14" spans="1:9" x14ac:dyDescent="0.25">
      <c r="A14" s="14"/>
      <c r="B14" s="14"/>
      <c r="C14" s="14"/>
      <c r="D14" s="14"/>
      <c r="E14" s="14"/>
      <c r="F14" s="14"/>
      <c r="G14" s="14"/>
      <c r="H14" s="14"/>
      <c r="I14" s="14"/>
    </row>
    <row r="15" spans="1:9" x14ac:dyDescent="0.25">
      <c r="A15" s="14"/>
      <c r="B15" s="14"/>
      <c r="C15" s="14"/>
      <c r="D15" s="14"/>
      <c r="E15" s="14"/>
      <c r="F15" s="14"/>
      <c r="G15" s="14"/>
      <c r="H15" s="14"/>
      <c r="I15" s="14"/>
    </row>
  </sheetData>
  <mergeCells count="22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"/>
    <mergeCell ref="H6"/>
    <mergeCell ref="I6"/>
    <mergeCell ref="A7"/>
    <mergeCell ref="H7"/>
    <mergeCell ref="I7"/>
    <mergeCell ref="A8"/>
    <mergeCell ref="H8"/>
    <mergeCell ref="I8"/>
  </mergeCells>
  <pageMargins left="0.39370078740157483" right="0.39370078740157483" top="0.39370078740157483" bottom="0.39370078740157483" header="0" footer="0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view="pageBreakPreview" zoomScale="60" zoomScaleNormal="100" workbookViewId="0">
      <selection sqref="A1:XFD1048576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8" t="s">
        <v>37</v>
      </c>
      <c r="B1" s="38"/>
      <c r="C1" s="38"/>
      <c r="D1" s="38"/>
      <c r="E1" s="38"/>
      <c r="F1" s="38"/>
      <c r="G1" s="38"/>
      <c r="H1" s="38"/>
      <c r="I1" s="38"/>
    </row>
    <row r="2" spans="1:9" x14ac:dyDescent="0.25">
      <c r="A2" s="39" t="s">
        <v>38</v>
      </c>
      <c r="B2" s="39"/>
      <c r="C2" s="39"/>
      <c r="D2" s="39"/>
      <c r="E2" s="39"/>
      <c r="F2" s="39"/>
      <c r="G2" s="39"/>
      <c r="H2" s="39"/>
      <c r="I2" s="39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ht="75" x14ac:dyDescent="0.25">
      <c r="A4" s="20" t="s">
        <v>2</v>
      </c>
      <c r="B4" s="20" t="s">
        <v>28</v>
      </c>
      <c r="C4" s="20" t="s">
        <v>29</v>
      </c>
      <c r="D4" s="20" t="s">
        <v>30</v>
      </c>
      <c r="E4" s="20" t="s">
        <v>31</v>
      </c>
      <c r="F4" s="20" t="s">
        <v>32</v>
      </c>
      <c r="G4" s="20" t="s">
        <v>33</v>
      </c>
      <c r="H4" s="20" t="s">
        <v>34</v>
      </c>
      <c r="I4" s="20" t="s">
        <v>35</v>
      </c>
    </row>
    <row r="5" spans="1:9" ht="270" x14ac:dyDescent="0.25">
      <c r="A5" s="34" t="s">
        <v>46</v>
      </c>
      <c r="B5" s="18" t="s">
        <v>59</v>
      </c>
      <c r="C5" s="20" t="s">
        <v>59</v>
      </c>
      <c r="D5" s="20" t="s">
        <v>60</v>
      </c>
      <c r="E5" s="20" t="s">
        <v>61</v>
      </c>
      <c r="F5" s="20" t="s">
        <v>62</v>
      </c>
      <c r="G5" s="20">
        <v>225.83</v>
      </c>
      <c r="H5" s="20">
        <v>10</v>
      </c>
      <c r="I5" s="40">
        <v>22.582999999999998</v>
      </c>
    </row>
    <row r="6" spans="1:9" ht="270" x14ac:dyDescent="0.25">
      <c r="A6" s="34" t="s">
        <v>15</v>
      </c>
      <c r="B6" s="18" t="s">
        <v>59</v>
      </c>
      <c r="C6" s="20" t="s">
        <v>59</v>
      </c>
      <c r="D6" s="20" t="s">
        <v>60</v>
      </c>
      <c r="E6" s="20" t="s">
        <v>61</v>
      </c>
      <c r="F6" s="20" t="s">
        <v>63</v>
      </c>
      <c r="G6" s="20">
        <v>233.9</v>
      </c>
      <c r="H6" s="20">
        <v>10</v>
      </c>
      <c r="I6" s="40" t="s">
        <v>36</v>
      </c>
    </row>
    <row r="7" spans="1:9" ht="120" x14ac:dyDescent="0.25">
      <c r="A7" s="34" t="s">
        <v>50</v>
      </c>
      <c r="B7" s="18" t="s">
        <v>64</v>
      </c>
      <c r="C7" s="20" t="s">
        <v>64</v>
      </c>
      <c r="D7" s="20" t="s">
        <v>65</v>
      </c>
      <c r="E7" s="20" t="s">
        <v>66</v>
      </c>
      <c r="F7" s="20" t="s">
        <v>67</v>
      </c>
      <c r="G7" s="20">
        <v>192.3</v>
      </c>
      <c r="H7" s="20">
        <v>20</v>
      </c>
      <c r="I7" s="40">
        <v>9.6150000000000002</v>
      </c>
    </row>
    <row r="8" spans="1:9" ht="120" x14ac:dyDescent="0.25">
      <c r="A8" s="34" t="s">
        <v>53</v>
      </c>
      <c r="B8" s="18" t="s">
        <v>68</v>
      </c>
      <c r="C8" s="20" t="s">
        <v>69</v>
      </c>
      <c r="D8" s="20" t="s">
        <v>70</v>
      </c>
      <c r="E8" s="20" t="s">
        <v>66</v>
      </c>
      <c r="F8" s="20" t="s">
        <v>71</v>
      </c>
      <c r="G8" s="20">
        <v>56.3</v>
      </c>
      <c r="H8" s="20">
        <v>10</v>
      </c>
      <c r="I8" s="40">
        <v>5.63</v>
      </c>
    </row>
    <row r="9" spans="1:9" x14ac:dyDescent="0.25">
      <c r="A9" s="14"/>
      <c r="B9" s="14"/>
      <c r="C9" s="14"/>
      <c r="D9" s="14"/>
      <c r="E9" s="14"/>
      <c r="F9" s="14"/>
      <c r="G9" s="14"/>
      <c r="H9" s="14"/>
      <c r="I9" s="14"/>
    </row>
  </sheetData>
  <mergeCells count="8">
    <mergeCell ref="A8"/>
    <mergeCell ref="I8"/>
    <mergeCell ref="A1:I1"/>
    <mergeCell ref="A2:I2"/>
    <mergeCell ref="A5:A6"/>
    <mergeCell ref="I5:I6"/>
    <mergeCell ref="A7"/>
    <mergeCell ref="I7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8" t="s">
        <v>39</v>
      </c>
      <c r="B1" s="38"/>
      <c r="C1" s="38"/>
      <c r="D1" s="38"/>
      <c r="E1" s="38"/>
      <c r="F1" s="38"/>
      <c r="G1" s="38"/>
      <c r="H1" s="38"/>
      <c r="I1" s="38"/>
    </row>
    <row r="2" spans="1:9" ht="75" customHeight="1" x14ac:dyDescent="0.25">
      <c r="A2" s="42" t="s">
        <v>40</v>
      </c>
      <c r="B2" s="42"/>
      <c r="C2" s="42"/>
      <c r="D2" s="42"/>
      <c r="E2" s="42"/>
      <c r="F2" s="42"/>
      <c r="G2" s="42"/>
      <c r="H2" s="42"/>
      <c r="I2" s="42"/>
    </row>
    <row r="3" spans="1:9" ht="103.5" customHeight="1" x14ac:dyDescent="0.25">
      <c r="A3" s="43"/>
      <c r="B3" s="43"/>
      <c r="C3" s="43"/>
      <c r="D3" s="43"/>
      <c r="E3" s="43"/>
      <c r="F3" s="43"/>
      <c r="G3" s="43"/>
      <c r="H3" s="43"/>
      <c r="I3" s="43"/>
    </row>
    <row r="4" spans="1:9" ht="31.5" customHeight="1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 x14ac:dyDescent="0.25">
      <c r="A5" s="17" t="s">
        <v>2</v>
      </c>
      <c r="B5" s="20" t="s">
        <v>3</v>
      </c>
      <c r="C5" s="20" t="s">
        <v>41</v>
      </c>
      <c r="D5" s="20" t="s">
        <v>42</v>
      </c>
      <c r="E5" s="20" t="s">
        <v>24</v>
      </c>
      <c r="F5" s="22" t="s">
        <v>43</v>
      </c>
      <c r="G5" s="22" t="s">
        <v>11</v>
      </c>
      <c r="H5" s="22" t="s">
        <v>12</v>
      </c>
      <c r="I5" s="20" t="s">
        <v>44</v>
      </c>
    </row>
    <row r="6" spans="1:9" ht="71.099999999999994" customHeight="1" x14ac:dyDescent="0.25">
      <c r="A6" s="41" t="s">
        <v>46</v>
      </c>
      <c r="B6" s="18" t="s">
        <v>47</v>
      </c>
      <c r="C6" s="19" t="s">
        <v>72</v>
      </c>
      <c r="D6" s="18" t="s">
        <v>73</v>
      </c>
      <c r="E6" s="18">
        <v>10</v>
      </c>
      <c r="F6" s="18" t="s">
        <v>56</v>
      </c>
      <c r="G6" s="18">
        <v>49</v>
      </c>
      <c r="H6" s="18">
        <v>10</v>
      </c>
      <c r="I6" s="40">
        <v>22.579621720559999</v>
      </c>
    </row>
    <row r="7" spans="1:9" ht="71.099999999999994" customHeight="1" x14ac:dyDescent="0.25">
      <c r="A7" s="41" t="s">
        <v>15</v>
      </c>
      <c r="B7" s="18" t="s">
        <v>47</v>
      </c>
      <c r="C7" s="19" t="s">
        <v>74</v>
      </c>
      <c r="D7" s="18" t="s">
        <v>73</v>
      </c>
      <c r="E7" s="18">
        <v>10</v>
      </c>
      <c r="F7" s="18" t="s">
        <v>56</v>
      </c>
      <c r="G7" s="18">
        <v>49</v>
      </c>
      <c r="H7" s="18">
        <v>10</v>
      </c>
      <c r="I7" s="40" t="s">
        <v>16</v>
      </c>
    </row>
    <row r="8" spans="1:9" ht="71.099999999999994" customHeight="1" x14ac:dyDescent="0.25">
      <c r="A8" s="41" t="s">
        <v>15</v>
      </c>
      <c r="B8" s="18" t="s">
        <v>47</v>
      </c>
      <c r="C8" s="19" t="s">
        <v>75</v>
      </c>
      <c r="D8" s="18" t="s">
        <v>73</v>
      </c>
      <c r="E8" s="18">
        <v>10</v>
      </c>
      <c r="F8" s="18" t="s">
        <v>56</v>
      </c>
      <c r="G8" s="18">
        <v>49</v>
      </c>
      <c r="H8" s="18">
        <v>10</v>
      </c>
      <c r="I8" s="40" t="s">
        <v>16</v>
      </c>
    </row>
    <row r="9" spans="1:9" ht="71.099999999999994" customHeight="1" x14ac:dyDescent="0.25">
      <c r="A9" s="41" t="s">
        <v>50</v>
      </c>
      <c r="B9" s="18" t="s">
        <v>51</v>
      </c>
      <c r="C9" s="19" t="s">
        <v>72</v>
      </c>
      <c r="D9" s="18" t="s">
        <v>76</v>
      </c>
      <c r="E9" s="18">
        <v>20</v>
      </c>
      <c r="F9" s="18" t="s">
        <v>77</v>
      </c>
      <c r="G9" s="18">
        <v>49</v>
      </c>
      <c r="H9" s="18">
        <v>10</v>
      </c>
      <c r="I9" s="40">
        <v>9.3349603416699996</v>
      </c>
    </row>
    <row r="10" spans="1:9" ht="71.099999999999994" customHeight="1" x14ac:dyDescent="0.25">
      <c r="A10" s="41" t="s">
        <v>15</v>
      </c>
      <c r="B10" s="18" t="s">
        <v>51</v>
      </c>
      <c r="C10" s="19" t="s">
        <v>75</v>
      </c>
      <c r="D10" s="18" t="s">
        <v>76</v>
      </c>
      <c r="E10" s="18">
        <v>20</v>
      </c>
      <c r="F10" s="18" t="s">
        <v>77</v>
      </c>
      <c r="G10" s="18">
        <v>49</v>
      </c>
      <c r="H10" s="18">
        <v>10</v>
      </c>
      <c r="I10" s="40" t="s">
        <v>16</v>
      </c>
    </row>
    <row r="11" spans="1:9" ht="71.099999999999994" customHeight="1" x14ac:dyDescent="0.25">
      <c r="A11" s="41" t="s">
        <v>53</v>
      </c>
      <c r="B11" s="18" t="s">
        <v>54</v>
      </c>
      <c r="C11" s="19" t="s">
        <v>78</v>
      </c>
      <c r="D11" s="18" t="s">
        <v>79</v>
      </c>
      <c r="E11" s="18">
        <v>10</v>
      </c>
      <c r="F11" s="18" t="s">
        <v>80</v>
      </c>
      <c r="G11" s="18">
        <v>50</v>
      </c>
      <c r="H11" s="18">
        <v>10</v>
      </c>
      <c r="I11" s="40">
        <v>5.4296969697000002</v>
      </c>
    </row>
  </sheetData>
  <mergeCells count="9">
    <mergeCell ref="A9:A10"/>
    <mergeCell ref="I9:I10"/>
    <mergeCell ref="A11"/>
    <mergeCell ref="I11"/>
    <mergeCell ref="A1:I1"/>
    <mergeCell ref="A2:I2"/>
    <mergeCell ref="A3:I3"/>
    <mergeCell ref="A6:A8"/>
    <mergeCell ref="I6:I8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'Итоговый расчет'!Область_печати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2026-05-20T16:10:28Z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