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<sst xmlns="http://schemas.openxmlformats.org/spreadsheetml/2006/main" count="27" uniqueCount="27">
  <si>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</si>
  <si>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</si>
  <si>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</si>
  <si>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</si>
  <si>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</si>
  <si>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</si>
  <si>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</si>
  <si>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(анализа рынка)*</t>
  </si>
  <si>
    <t xml:space="preserve">       КП 1       (вход. №373  от 06.05.26г.)</t>
  </si>
  <si>
    <t xml:space="preserve">       КП 2       (вход. №374 от 06.05.26г.)</t>
  </si>
  <si>
    <t xml:space="preserve">       КП 3       (вход. №375 от 06.05.26г.)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</si>
  <si>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</si>
  <si>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</si>
  <si>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</si>
  <si>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</si>
  <si>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единицы, рассчитанная по п. 9 приказа        № 450н</t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</si>
  <si>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</si>
  <si>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</si>
  <si>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 </t>
  </si>
  <si>
    <t xml:space="preserve">Множественные аналиты клинической химии ИВД, контрольный материал</t>
  </si>
  <si>
    <t xml:space="preserve">набор</t>
  </si>
  <si>
    <t xml:space="preserve">Итого:</t>
  </si>
  <si>
    <t xml:space="preserve">В результате проведённого расчёта Н(М)ЦК контракта составила: 49 341 рубль 63 копейки</t>
  </si>
  <si>
    <t xml:space="preserve">Сорок девять тысяч триста сорок один рубль 63 копейки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</si>
  <si>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объема финансового обеспечения.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  Информация о валюте, используемой для формирования цены контракта и расчетов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
</t>
  </si>
  <si>
    <t xml:space="preserve">Расчёт Н(М)ЦК  проверил:</t>
  </si>
  <si>
    <t xml:space="preserve">Заказчик: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</si>
</sst>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&quot;р.&quot;;\-#,##0&quot;р.&quot;"/>
    <numFmt numFmtId="166" formatCode="#,##0"/>
    <numFmt numFmtId="167" formatCode="0.00"/>
    <numFmt numFmtId="168" formatCode="#,##0.00"/>
    <numFmt numFmtId="169" formatCode="#,##0.00_р_."/>
  </numFmts>
  <fonts count="22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theme="1"/>
      <name val="Calibri"/>
      <family val="2"/>
      <charset val="238"/>
    </font>
    <font>
      <sz val="10"/>
      <name val="Arial Cyr"/>
      <family val="0"/>
      <charset val="204"/>
    </font>
    <font>
      <sz val="11"/>
      <color theme="1"/>
      <name val="Calibri"/>
      <family val="2"/>
      <charset val="1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1"/>
    </font>
    <font>
      <sz val="10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4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6" fontId="18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8" fontId="19" fillId="0" borderId="2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5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2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 2 2" xfId="20"/>
    <cellStyle name="Normal 2" xfId="21"/>
    <cellStyle name="Normal 5" xfId="22"/>
    <cellStyle name="Normal 7" xfId="23"/>
    <cellStyle name="Normal_proposal" xfId="24"/>
    <cellStyle name="Обычный 10" xfId="25"/>
    <cellStyle name="Обычный 10 2" xfId="26"/>
    <cellStyle name="Обычный 11" xfId="27"/>
    <cellStyle name="Обычный 12" xfId="28"/>
    <cellStyle name="Обычный 13" xfId="29"/>
    <cellStyle name="Обычный 14" xfId="30"/>
    <cellStyle name="Обычный 15" xfId="31"/>
    <cellStyle name="Обычный 18" xfId="32"/>
    <cellStyle name="Обычный 19" xfId="33"/>
    <cellStyle name="Обычный 2" xfId="34"/>
    <cellStyle name="Обычный 2 2" xfId="35"/>
    <cellStyle name="Обычный 2 3" xfId="36"/>
    <cellStyle name="Обычный 2 4" xfId="37"/>
    <cellStyle name="Обычный 3" xfId="38"/>
    <cellStyle name="Обычный 4" xfId="39"/>
    <cellStyle name="Обычный 7" xfId="40"/>
    <cellStyle name="Обычный 8" xfId="41"/>
    <cellStyle name="Обычный 9" xfId="42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1207800</xdr:colOff>
      <xdr:row>2</xdr:row>
      <xdr:rowOff>1920960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137240" y="2667240"/>
          <a:ext cx="960120" cy="349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415800</xdr:colOff>
      <xdr:row>2</xdr:row>
      <xdr:rowOff>1625400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156320" y="2495520"/>
          <a:ext cx="149040" cy="225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84240</xdr:colOff>
      <xdr:row>2</xdr:row>
      <xdr:rowOff>756000</xdr:rowOff>
    </xdr:from>
    <xdr:to>
      <xdr:col>9</xdr:col>
      <xdr:colOff>878400</xdr:colOff>
      <xdr:row>2</xdr:row>
      <xdr:rowOff>1105200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8926560" y="1851480"/>
          <a:ext cx="794160" cy="349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36000</xdr:colOff>
      <xdr:row>2</xdr:row>
      <xdr:rowOff>568800</xdr:rowOff>
    </xdr:from>
    <xdr:to>
      <xdr:col>8</xdr:col>
      <xdr:colOff>889920</xdr:colOff>
      <xdr:row>2</xdr:row>
      <xdr:rowOff>1003680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7891560" y="1664280"/>
          <a:ext cx="853920" cy="434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415800</xdr:colOff>
      <xdr:row>2</xdr:row>
      <xdr:rowOff>1625400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156320" y="2495520"/>
          <a:ext cx="149040" cy="2253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048576"/>
  <sheetViews>
    <sheetView showFormulas="false" showGridLines="true" showRowColHeaders="true" showZeros="true" rightToLeft="false" tabSelected="true" showOutlineSymbols="true" defaultGridColor="true" view="normal" topLeftCell="A2" colorId="64" zoomScale="100" zoomScaleNormal="100" zoomScalePageLayoutView="100" workbookViewId="0">
      <selection pane="topLeft" activeCell="A7" activeCellId="0" sqref="A7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33.57"/>
    <col collapsed="false" customWidth="true" hidden="false" outlineLevel="0" max="4" min="3" style="2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15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3.57"/>
    <col collapsed="false" customWidth="true" hidden="false" outlineLevel="0" max="13" min="13" style="1" width="15.14"/>
    <col collapsed="false" customWidth="true" hidden="false" outlineLevel="0" max="15" min="14" style="1" width="16"/>
  </cols>
  <sheetData>
    <row r="1" customFormat="false" ht="48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customFormat="false" ht="37.5" hidden="false" customHeight="true" outlineLevel="0" collapsed="false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/>
      <c r="G2" s="4"/>
      <c r="H2" s="6" t="s">
        <v>6</v>
      </c>
      <c r="I2" s="6"/>
      <c r="J2" s="6"/>
      <c r="K2" s="7" t="s">
        <v>7</v>
      </c>
      <c r="L2" s="7"/>
      <c r="M2" s="7"/>
      <c r="N2" s="7"/>
      <c r="O2" s="7"/>
    </row>
    <row r="3" customFormat="false" ht="159.75" hidden="false" customHeight="true" outlineLevel="0" collapsed="false">
      <c r="A3" s="4"/>
      <c r="B3" s="4"/>
      <c r="C3" s="4"/>
      <c r="D3" s="5"/>
      <c r="E3" s="8" t="s">
        <v>8</v>
      </c>
      <c r="F3" s="8" t="s">
        <v>9</v>
      </c>
      <c r="G3" s="8" t="s">
        <v>10</v>
      </c>
      <c r="H3" s="4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1" t="s">
        <v>16</v>
      </c>
      <c r="N3" s="11" t="s">
        <v>17</v>
      </c>
      <c r="O3" s="12" t="s">
        <v>18</v>
      </c>
    </row>
    <row r="4" customFormat="false" ht="22.35" hidden="false" customHeight="false" outlineLevel="0" collapsed="false">
      <c r="A4" s="13" t="n">
        <v>1</v>
      </c>
      <c r="B4" s="14" t="s">
        <v>19</v>
      </c>
      <c r="C4" s="15" t="s">
        <v>20</v>
      </c>
      <c r="D4" s="16" t="n">
        <v>1</v>
      </c>
      <c r="E4" s="17" t="n">
        <v>49341.63</v>
      </c>
      <c r="F4" s="17" t="n">
        <v>52610.7</v>
      </c>
      <c r="G4" s="17" t="n">
        <v>54322.45</v>
      </c>
      <c r="H4" s="18" t="n">
        <f aca="false">AVERAGEA(E4:G4)</f>
        <v>52091.5933333333</v>
      </c>
      <c r="I4" s="19" t="n">
        <f aca="false">SQRT(((SUM((POWER(G4-H4,2)),(POWER(F4-H4,2)),(POWER(E4-H4,2)))/(COLUMNS(E4:G4)-1))))</f>
        <v>2530.66113231964</v>
      </c>
      <c r="J4" s="20" t="n">
        <f aca="false">ROUND(I4/H4*100,2)</f>
        <v>4.86</v>
      </c>
      <c r="K4" s="21" t="n">
        <f aca="false">H4*D4</f>
        <v>52091.5933333333</v>
      </c>
      <c r="L4" s="21" t="n">
        <f aca="false">H4</f>
        <v>52091.5933333333</v>
      </c>
      <c r="M4" s="21" t="n">
        <f aca="false">E4</f>
        <v>49341.63</v>
      </c>
      <c r="N4" s="21" t="n">
        <f aca="false">ROUNDDOWN(M4,2)</f>
        <v>49341.63</v>
      </c>
      <c r="O4" s="21" t="n">
        <f aca="false">E4*D4</f>
        <v>49341.63</v>
      </c>
    </row>
    <row r="5" customFormat="false" ht="15" hidden="false" customHeight="true" outlineLevel="0" collapsed="false">
      <c r="A5" s="22" t="s">
        <v>21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1" t="n">
        <f aca="false">SUM(O4)</f>
        <v>49341.63</v>
      </c>
    </row>
    <row r="6" customFormat="false" ht="19.5" hidden="false" customHeight="true" outlineLevel="0" collapsed="false">
      <c r="A6" s="23" t="s">
        <v>22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customFormat="false" ht="15" hidden="false" customHeight="false" outlineLevel="0" collapsed="false">
      <c r="A7" s="24" t="s">
        <v>23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customFormat="false" ht="15" hidden="false" customHeight="false" outlineLevel="0" collapsed="false">
      <c r="C8" s="25"/>
      <c r="D8" s="25"/>
      <c r="E8" s="26"/>
      <c r="F8" s="26"/>
      <c r="G8" s="25"/>
      <c r="H8" s="25"/>
      <c r="I8" s="25"/>
      <c r="J8" s="25"/>
      <c r="K8" s="25"/>
      <c r="L8" s="25"/>
      <c r="M8" s="25"/>
      <c r="N8" s="25"/>
      <c r="O8" s="25"/>
    </row>
    <row r="9" customFormat="false" ht="135.05" hidden="false" customHeight="true" outlineLevel="0" collapsed="false">
      <c r="A9" s="27" t="s">
        <v>24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 customFormat="false" ht="16.5" hidden="false" customHeight="true" outlineLevel="0" collapsed="false">
      <c r="A10" s="28" t="s">
        <v>25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</row>
    <row r="11" customFormat="false" ht="15" hidden="false" customHeight="false" outlineLevel="0" collapsed="false">
      <c r="A11" s="29" t="s">
        <v>26</v>
      </c>
      <c r="B11" s="29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4">
    <mergeCell ref="A1:O1"/>
    <mergeCell ref="A2:A3"/>
    <mergeCell ref="B2:B3"/>
    <mergeCell ref="C2:C3"/>
    <mergeCell ref="D2:D3"/>
    <mergeCell ref="E2:G2"/>
    <mergeCell ref="H2:J2"/>
    <mergeCell ref="K2:O2"/>
    <mergeCell ref="A5:N5"/>
    <mergeCell ref="A6:O6"/>
    <mergeCell ref="A7:O7"/>
    <mergeCell ref="A9:O9"/>
    <mergeCell ref="A10:O10"/>
    <mergeCell ref="A11:B11"/>
  </mergeCells>
  <printOptions headings="false" gridLines="false" gridLinesSet="true" horizontalCentered="false" verticalCentered="false"/>
  <pageMargins left="0.196527777777778" right="0.196527777777778" top="0.157638888888889" bottom="0.157638888888889" header="0.511811023622047" footer="0.511811023622047"/>
  <pageSetup paperSize="9" scale="59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2025-11-26T11:01:17Z</cp:lastPrinted>
  <dcterms:modified xsi:type="dcterms:W3CDTF">2026-05-06T15:01:35Z</dcterms:modified>
  <cp:revision>27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