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Контрактный управляющий\1ДДЮТ\2026\VipNet 2026\"/>
    </mc:Choice>
  </mc:AlternateContent>
  <bookViews>
    <workbookView xWindow="0" yWindow="0" windowWidth="20496" windowHeight="7620" activeTab="1"/>
  </bookViews>
  <sheets>
    <sheet name="НМЦК-п.3.7.1" sheetId="8" r:id="rId1"/>
    <sheet name="Прилож.1 - п.3.7.1" sheetId="9" r:id="rId2"/>
    <sheet name="НМЦК-п.3.7.2" sheetId="18" r:id="rId3"/>
    <sheet name="Прилож.1 п.3.7.2" sheetId="19" r:id="rId4"/>
    <sheet name="НМЦК-п.3.7.3" sheetId="13" r:id="rId5"/>
    <sheet name="Прилож.1 п.3.7.3" sheetId="11" r:id="rId6"/>
    <sheet name="НМЦК-п.3.7.4" sheetId="15" r:id="rId7"/>
    <sheet name="Прилож.1 п.3.7.4" sheetId="17" r:id="rId8"/>
    <sheet name="НМЦ-ремонт" sheetId="10" r:id="rId9"/>
  </sheets>
  <calcPr calcId="152511" fullPrecision="0"/>
</workbook>
</file>

<file path=xl/calcChain.xml><?xml version="1.0" encoding="utf-8"?>
<calcChain xmlns="http://schemas.openxmlformats.org/spreadsheetml/2006/main">
  <c r="H9" i="9" l="1"/>
  <c r="H8" i="9"/>
  <c r="L9" i="9"/>
  <c r="K9" i="9"/>
  <c r="N9" i="9" s="1"/>
  <c r="K8" i="9"/>
  <c r="N8" i="9" s="1"/>
  <c r="L8" i="9"/>
  <c r="M8" i="9" s="1"/>
  <c r="M9" i="9" l="1"/>
  <c r="N10" i="9"/>
  <c r="I10" i="17"/>
  <c r="J10" i="17"/>
  <c r="K10" i="17"/>
  <c r="J14" i="19"/>
  <c r="K14" i="19"/>
  <c r="I14" i="19"/>
  <c r="F14" i="19"/>
  <c r="L14" i="19"/>
  <c r="J13" i="19"/>
  <c r="K13" i="19"/>
  <c r="I13" i="19"/>
  <c r="F13" i="19"/>
  <c r="L13" i="19"/>
  <c r="J12" i="19"/>
  <c r="K12" i="19"/>
  <c r="I12" i="19"/>
  <c r="F12" i="19"/>
  <c r="L12" i="19"/>
  <c r="J11" i="19"/>
  <c r="K11" i="19"/>
  <c r="I11" i="19"/>
  <c r="F11" i="19"/>
  <c r="L11" i="19"/>
  <c r="J10" i="19"/>
  <c r="K10" i="19"/>
  <c r="I10" i="19"/>
  <c r="F10" i="19"/>
  <c r="L10" i="19"/>
  <c r="J9" i="19"/>
  <c r="K9" i="19"/>
  <c r="I9" i="19"/>
  <c r="F9" i="19"/>
  <c r="L9" i="19"/>
  <c r="J8" i="19"/>
  <c r="I8" i="19"/>
  <c r="K8" i="19"/>
  <c r="F8" i="19"/>
  <c r="L8" i="19"/>
  <c r="L16" i="19"/>
  <c r="F10" i="17"/>
  <c r="L10" i="17"/>
  <c r="L12" i="17"/>
  <c r="J11" i="11"/>
  <c r="J12" i="11"/>
  <c r="J13" i="11"/>
  <c r="J14" i="11"/>
  <c r="K14" i="11"/>
  <c r="J15" i="11"/>
  <c r="J16" i="11"/>
  <c r="K16" i="11"/>
  <c r="I11" i="11"/>
  <c r="K11" i="11"/>
  <c r="I12" i="11"/>
  <c r="K12" i="11"/>
  <c r="I13" i="11"/>
  <c r="K13" i="11"/>
  <c r="I14" i="11"/>
  <c r="I15" i="11"/>
  <c r="K15" i="11"/>
  <c r="I16" i="11"/>
  <c r="F16" i="11"/>
  <c r="L16" i="11"/>
  <c r="N16" i="11"/>
  <c r="F11" i="11"/>
  <c r="L11" i="11"/>
  <c r="N11" i="11"/>
  <c r="F12" i="11"/>
  <c r="L12" i="11"/>
  <c r="N12" i="11"/>
  <c r="F13" i="11"/>
  <c r="L13" i="11"/>
  <c r="N13" i="11"/>
  <c r="F14" i="11"/>
  <c r="L14" i="11"/>
  <c r="N14" i="11"/>
  <c r="F15" i="11"/>
  <c r="L15" i="11"/>
  <c r="N15" i="11"/>
  <c r="F10" i="11"/>
  <c r="L10" i="11"/>
  <c r="L18" i="11"/>
  <c r="J10" i="11"/>
  <c r="K10" i="11"/>
  <c r="I10" i="11"/>
  <c r="N10" i="11"/>
  <c r="N18" i="11"/>
</calcChain>
</file>

<file path=xl/sharedStrings.xml><?xml version="1.0" encoding="utf-8"?>
<sst xmlns="http://schemas.openxmlformats.org/spreadsheetml/2006/main" count="161" uniqueCount="73">
  <si>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</si>
  <si>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</si>
  <si>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</si>
  <si>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</si>
  <si>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</si>
  <si>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</si>
  <si>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</si>
  <si>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</si>
  <si>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</si>
  <si>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</si>
  <si>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</si>
  <si>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8=3+4+5+6+7</t>
  </si>
  <si>
    <t>13=8*9/10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</si>
  <si>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</si>
  <si>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</si>
  <si>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</si>
  <si>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</si>
  <si>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</si>
  <si>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</si>
  <si>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</si>
  <si>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</si>
  <si>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</si>
  <si>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</si>
  <si>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</si>
  <si>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</si>
  <si>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</si>
  <si>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</si>
  <si>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</si>
  <si>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</si>
  <si>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</si>
  <si>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</si>
  <si>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</si>
  <si>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</si>
  <si>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</si>
  <si>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</si>
  <si>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</si>
  <si>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</si>
  <si>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</si>
  <si>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</si>
  <si>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</si>
  <si>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</si>
  <si>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indexed="8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п.3.7.1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</si>
  <si>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</si>
  <si>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</si>
  <si>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</si>
  <si>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Определение и обоснование НМЦК методом сопоставимых рыночных цен (анализ рынка)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</si>
  <si>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</si>
  <si>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</si>
  <si>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</si>
  <si>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</si>
  <si>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</si>
  <si>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</si>
  <si>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</si>
  <si>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</si>
  <si>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</si>
  <si>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</si>
  <si>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</si>
  <si>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</si>
  <si>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</si>
  <si>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</si>
  <si>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8 = кол-во ответов ИЦИ</t>
  </si>
  <si>
    <t xml:space="preserve">Для определения НМЦК использована ценовая информация, размещенная в сети интернет дата посещения 20.05.2014г. </t>
  </si>
  <si>
    <t>v - кол-во (объем) закупаемого товара (работы, услуги), год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</si>
  <si>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</si>
  <si>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</si>
  <si>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ИЦИ №4</t>
  </si>
  <si>
    <t>ИЦИ №5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</si>
  <si>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5-и поставщикам (подрядчиков, исполнителей)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</si>
  <si>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</si>
  <si>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Исполнитель                                          М.И Мошев</t>
  </si>
  <si>
    <t>И.о. директора                                 Е.В. Фролова</t>
  </si>
  <si>
    <t>Услуги по предоставлению неисключительных прав на использование программного обеспечения ViPNet Client for Windows версии 4.х (KC3)</t>
  </si>
  <si>
    <t>Услуги по предоставлению дистрибутива ПО ViPNet Client for Windows 4.х (КС3) и Сертификата активации сервиса прямой технической поддержки ПО ViPNet Client for Windows 4.x (КС3) на срок 1 год, уровень - Расширенный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</si>
</sst>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4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0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90">
    <xf numFmtId="0" fontId="0" fillId="0" borderId="0" xfId="0"/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2" borderId="1" xfId="0" applyFont="1" applyFill="1" applyBorder="1" applyAlignment="1">
      <alignment horizontal="left" vertical="center" wrapText="1"/>
    </xf>
    <xf numFmtId="4" fontId="23" fillId="2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4" fontId="20" fillId="0" borderId="0" xfId="0" applyNumberFormat="1" applyFont="1" applyAlignment="1">
      <alignment vertical="center" wrapText="1"/>
    </xf>
    <xf numFmtId="4" fontId="25" fillId="2" borderId="2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4" fontId="25" fillId="2" borderId="3" xfId="0" applyNumberFormat="1" applyFont="1" applyFill="1" applyBorder="1" applyAlignment="1">
      <alignment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lef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right" vertical="center" wrapText="1"/>
    </xf>
    <xf numFmtId="0" fontId="29" fillId="0" borderId="5" xfId="0" applyFont="1" applyBorder="1" applyAlignment="1">
      <alignment horizontal="right" vertical="center" wrapText="1"/>
    </xf>
    <xf numFmtId="4" fontId="25" fillId="2" borderId="1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" fontId="25" fillId="0" borderId="2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4" fontId="28" fillId="0" borderId="1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top" wrapText="1"/>
    </xf>
    <xf numFmtId="10" fontId="28" fillId="0" borderId="1" xfId="0" applyNumberFormat="1" applyFont="1" applyFill="1" applyBorder="1" applyAlignment="1">
      <alignment horizontal="center" vertical="center" wrapText="1"/>
    </xf>
    <xf numFmtId="0" fontId="30" fillId="0" borderId="0" xfId="0" applyFont="1"/>
    <xf numFmtId="4" fontId="28" fillId="2" borderId="3" xfId="0" applyNumberFormat="1" applyFont="1" applyFill="1" applyBorder="1" applyAlignment="1">
      <alignment horizontal="center" vertical="center" wrapText="1"/>
    </xf>
    <xf numFmtId="164" fontId="28" fillId="2" borderId="1" xfId="0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4" fontId="20" fillId="3" borderId="1" xfId="0" applyNumberFormat="1" applyFont="1" applyFill="1" applyBorder="1" applyAlignment="1">
      <alignment horizontal="center" vertical="center" wrapText="1"/>
    </xf>
    <xf numFmtId="4" fontId="28" fillId="3" borderId="1" xfId="0" applyNumberFormat="1" applyFont="1" applyFill="1" applyBorder="1" applyAlignment="1">
      <alignment horizontal="center" vertical="center" wrapText="1"/>
    </xf>
    <xf numFmtId="10" fontId="28" fillId="3" borderId="1" xfId="0" applyNumberFormat="1" applyFont="1" applyFill="1" applyBorder="1" applyAlignment="1">
      <alignment horizontal="center" vertical="center" wrapText="1"/>
    </xf>
    <xf numFmtId="164" fontId="28" fillId="3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/>
    </xf>
    <xf numFmtId="0" fontId="29" fillId="0" borderId="4" xfId="0" applyFont="1" applyBorder="1" applyAlignment="1">
      <alignment horizontal="right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4" fontId="25" fillId="2" borderId="2" xfId="0" applyNumberFormat="1" applyFont="1" applyFill="1" applyBorder="1" applyAlignment="1">
      <alignment horizontal="center" vertical="center" wrapText="1"/>
    </xf>
    <xf numFmtId="4" fontId="25" fillId="2" borderId="2" xfId="0" applyNumberFormat="1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" fontId="28" fillId="0" borderId="5" xfId="0" applyNumberFormat="1" applyFont="1" applyFill="1" applyBorder="1" applyAlignment="1">
      <alignment horizontal="center" vertical="center" wrapText="1"/>
    </xf>
    <xf numFmtId="4" fontId="19" fillId="0" borderId="1" xfId="1" applyNumberFormat="1" applyFont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/>
    </xf>
    <xf numFmtId="4" fontId="19" fillId="0" borderId="5" xfId="1" applyNumberFormat="1" applyFont="1" applyBorder="1" applyAlignment="1">
      <alignment horizontal="center" vertical="center" wrapText="1"/>
    </xf>
    <xf numFmtId="3" fontId="28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20" fillId="0" borderId="0" xfId="0" applyFont="1"/>
    <xf numFmtId="0" fontId="25" fillId="2" borderId="2" xfId="0" applyFont="1" applyFill="1" applyBorder="1" applyAlignment="1">
      <alignment horizontal="center" vertical="center" wrapText="1"/>
    </xf>
    <xf numFmtId="4" fontId="25" fillId="2" borderId="2" xfId="0" applyNumberFormat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right" vertical="center" wrapText="1"/>
    </xf>
    <xf numFmtId="4" fontId="25" fillId="2" borderId="0" xfId="0" applyNumberFormat="1" applyFont="1" applyFill="1" applyBorder="1" applyAlignment="1">
      <alignment horizontal="center" vertical="center" wrapText="1"/>
    </xf>
    <xf numFmtId="0" fontId="20" fillId="0" borderId="0" xfId="0" applyFont="1" applyFill="1"/>
    <xf numFmtId="0" fontId="28" fillId="0" borderId="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left" vertical="center" wrapText="1"/>
    </xf>
    <xf numFmtId="0" fontId="22" fillId="2" borderId="5" xfId="0" applyFont="1" applyFill="1" applyBorder="1" applyAlignment="1">
      <alignment horizontal="left" vertical="center" wrapText="1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6" xfId="0" applyFont="1" applyBorder="1" applyAlignment="1">
      <alignment horizontal="right" vertical="center" wrapText="1"/>
    </xf>
    <xf numFmtId="0" fontId="29" fillId="0" borderId="4" xfId="0" applyFont="1" applyBorder="1" applyAlignment="1">
      <alignment horizontal="right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center" vertical="center" wrapText="1"/>
    </xf>
    <xf numFmtId="4" fontId="25" fillId="2" borderId="2" xfId="0" applyNumberFormat="1" applyFont="1" applyFill="1" applyBorder="1" applyAlignment="1">
      <alignment horizontal="center" vertical="center" wrapText="1"/>
    </xf>
    <xf numFmtId="4" fontId="25" fillId="2" borderId="9" xfId="0" applyNumberFormat="1" applyFont="1" applyFill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top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22" fillId="2" borderId="9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331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67250" y="3181350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5</xdr:row>
      <xdr:rowOff>152400</xdr:rowOff>
    </xdr:from>
    <xdr:to>
      <xdr:col>13</xdr:col>
      <xdr:colOff>1047750</xdr:colOff>
      <xdr:row>5</xdr:row>
      <xdr:rowOff>561975</xdr:rowOff>
    </xdr:to>
    <xdr:pic>
      <xdr:nvPicPr>
        <xdr:cNvPr id="331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001125" y="2924175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331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3362325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1247775</xdr:rowOff>
    </xdr:to>
    <xdr:pic>
      <xdr:nvPicPr>
        <xdr:cNvPr id="331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648075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331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48475" y="4352925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4</xdr:row>
      <xdr:rowOff>238125</xdr:rowOff>
    </xdr:from>
    <xdr:to>
      <xdr:col>13</xdr:col>
      <xdr:colOff>647700</xdr:colOff>
      <xdr:row>4</xdr:row>
      <xdr:rowOff>571500</xdr:rowOff>
    </xdr:to>
    <xdr:pic>
      <xdr:nvPicPr>
        <xdr:cNvPr id="331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82075" y="2133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9</xdr:row>
      <xdr:rowOff>9525</xdr:rowOff>
    </xdr:from>
    <xdr:to>
      <xdr:col>12</xdr:col>
      <xdr:colOff>647700</xdr:colOff>
      <xdr:row>9</xdr:row>
      <xdr:rowOff>276225</xdr:rowOff>
    </xdr:to>
    <xdr:pic>
      <xdr:nvPicPr>
        <xdr:cNvPr id="331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277225" y="52482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3385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3385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3385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3385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3385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3386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3386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3489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34898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34899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349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3490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3490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3490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34904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3490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3591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359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359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359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359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11</xdr:row>
      <xdr:rowOff>9525</xdr:rowOff>
    </xdr:from>
    <xdr:to>
      <xdr:col>10</xdr:col>
      <xdr:colOff>295275</xdr:colOff>
      <xdr:row>11</xdr:row>
      <xdr:rowOff>333375</xdr:rowOff>
    </xdr:to>
    <xdr:pic>
      <xdr:nvPicPr>
        <xdr:cNvPr id="359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4638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3591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3591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16"/>
  <sheetViews>
    <sheetView zoomScaleNormal="100" workbookViewId="0">
      <selection activeCell="O7" sqref="O7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5.5" customHeight="1" x14ac:dyDescent="0.3">
      <c r="A1" s="64" t="s">
        <v>39</v>
      </c>
      <c r="B1" s="64"/>
    </row>
    <row r="2" spans="1:2" ht="54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242.25" customHeight="1" x14ac:dyDescent="0.3">
      <c r="A6" s="5" t="s">
        <v>2</v>
      </c>
      <c r="B6" s="5" t="s">
        <v>41</v>
      </c>
    </row>
    <row r="7" spans="1:2" ht="91.5" customHeight="1" x14ac:dyDescent="0.3">
      <c r="A7" s="5" t="s">
        <v>51</v>
      </c>
      <c r="B7" s="6" t="s">
        <v>22</v>
      </c>
    </row>
    <row r="8" spans="1:2" ht="29.25" customHeight="1" x14ac:dyDescent="0.3">
      <c r="A8" s="66" t="s">
        <v>3</v>
      </c>
      <c r="B8" s="67"/>
    </row>
    <row r="9" spans="1:2" ht="15.6" x14ac:dyDescent="0.3">
      <c r="A9" s="7"/>
      <c r="B9" s="7"/>
    </row>
    <row r="10" spans="1:2" ht="15.6" x14ac:dyDescent="0.3">
      <c r="A10" s="68" t="s">
        <v>4</v>
      </c>
      <c r="B10" s="68"/>
    </row>
    <row r="11" spans="1:2" ht="15.6" x14ac:dyDescent="0.3">
      <c r="A11" s="7"/>
      <c r="B11" s="7"/>
    </row>
    <row r="12" spans="1:2" ht="15.6" x14ac:dyDescent="0.3">
      <c r="A12" s="9" t="s">
        <v>8</v>
      </c>
      <c r="B12" s="9" t="s">
        <v>5</v>
      </c>
    </row>
    <row r="13" spans="1:2" ht="15.6" x14ac:dyDescent="0.3">
      <c r="A13" s="7"/>
      <c r="B13" s="7"/>
    </row>
    <row r="14" spans="1:2" ht="15.6" x14ac:dyDescent="0.3">
      <c r="A14" s="10" t="s">
        <v>6</v>
      </c>
      <c r="B14" s="7"/>
    </row>
    <row r="15" spans="1:2" ht="15.6" x14ac:dyDescent="0.3">
      <c r="A15" s="11"/>
      <c r="B15" s="7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13"/>
  <sheetViews>
    <sheetView tabSelected="1" topLeftCell="A7" zoomScaleNormal="100" workbookViewId="0">
      <selection activeCell="O11" sqref="O11"/>
    </sheetView>
  </sheetViews>
  <sheetFormatPr defaultRowHeight="13.8" x14ac:dyDescent="0.25"/>
  <cols>
    <col min="1" max="1" width="3.5546875" style="56" customWidth="1"/>
    <col min="2" max="2" width="21.33203125" style="56" customWidth="1"/>
    <col min="3" max="3" width="9.109375" style="56" customWidth="1"/>
    <col min="4" max="4" width="10" style="56" customWidth="1"/>
    <col min="5" max="5" width="10.88671875" style="56" customWidth="1"/>
    <col min="6" max="6" width="10.5546875" style="56" customWidth="1"/>
    <col min="7" max="7" width="10" style="56" customWidth="1"/>
    <col min="8" max="8" width="12.6640625" style="56" bestFit="1" customWidth="1"/>
    <col min="9" max="9" width="8.6640625" style="56" customWidth="1"/>
    <col min="10" max="10" width="9.6640625" style="56" customWidth="1"/>
    <col min="11" max="11" width="10.109375" style="56" customWidth="1"/>
    <col min="12" max="12" width="13.109375" style="56" customWidth="1"/>
    <col min="13" max="13" width="11.33203125" style="56" customWidth="1"/>
    <col min="14" max="14" width="16.109375" style="56" customWidth="1"/>
    <col min="15" max="16384" width="8.88671875" style="56"/>
  </cols>
  <sheetData>
    <row r="1" spans="1:14" ht="33.75" customHeight="1" x14ac:dyDescent="0.25">
      <c r="A1" s="70" t="s">
        <v>45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4" ht="43.5" customHeight="1" x14ac:dyDescent="0.25">
      <c r="A2" s="69" t="s">
        <v>30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4" ht="49.5" customHeight="1" x14ac:dyDescent="0.25">
      <c r="A3" s="74" t="s">
        <v>67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</row>
    <row r="4" spans="1:14" ht="22.5" customHeight="1" x14ac:dyDescent="0.25">
      <c r="A4" s="74" t="s">
        <v>68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4" ht="49.2" customHeight="1" x14ac:dyDescent="0.25">
      <c r="A5" s="75" t="s">
        <v>9</v>
      </c>
      <c r="B5" s="77" t="s">
        <v>24</v>
      </c>
      <c r="C5" s="79" t="s">
        <v>58</v>
      </c>
      <c r="D5" s="80"/>
      <c r="E5" s="80"/>
      <c r="F5" s="80"/>
      <c r="G5" s="80"/>
      <c r="H5" s="81"/>
      <c r="I5" s="77" t="s">
        <v>64</v>
      </c>
      <c r="J5" s="77" t="s">
        <v>26</v>
      </c>
      <c r="K5" s="73" t="s">
        <v>23</v>
      </c>
      <c r="L5" s="73"/>
      <c r="M5" s="73"/>
      <c r="N5" s="58" t="s">
        <v>38</v>
      </c>
    </row>
    <row r="6" spans="1:14" ht="105.6" x14ac:dyDescent="0.25">
      <c r="A6" s="76"/>
      <c r="B6" s="78"/>
      <c r="C6" s="57" t="s">
        <v>55</v>
      </c>
      <c r="D6" s="57" t="s">
        <v>56</v>
      </c>
      <c r="E6" s="57" t="s">
        <v>57</v>
      </c>
      <c r="F6" s="57" t="s">
        <v>65</v>
      </c>
      <c r="G6" s="57" t="s">
        <v>66</v>
      </c>
      <c r="H6" s="15"/>
      <c r="I6" s="82"/>
      <c r="J6" s="82"/>
      <c r="K6" s="27" t="s">
        <v>27</v>
      </c>
      <c r="L6" s="30" t="s">
        <v>10</v>
      </c>
      <c r="M6" s="30" t="s">
        <v>63</v>
      </c>
      <c r="N6" s="16"/>
    </row>
    <row r="7" spans="1:14" ht="55.2" x14ac:dyDescent="0.25">
      <c r="A7" s="17">
        <v>1</v>
      </c>
      <c r="B7" s="48">
        <v>2</v>
      </c>
      <c r="C7" s="48">
        <v>3</v>
      </c>
      <c r="D7" s="48">
        <v>4</v>
      </c>
      <c r="E7" s="48">
        <v>5</v>
      </c>
      <c r="F7" s="48">
        <v>6</v>
      </c>
      <c r="G7" s="48">
        <v>7</v>
      </c>
      <c r="H7" s="17" t="s">
        <v>11</v>
      </c>
      <c r="I7" s="17">
        <v>9</v>
      </c>
      <c r="J7" s="17" t="s">
        <v>59</v>
      </c>
      <c r="K7" s="28" t="s">
        <v>28</v>
      </c>
      <c r="L7" s="28">
        <v>12</v>
      </c>
      <c r="M7" s="28">
        <v>13</v>
      </c>
      <c r="N7" s="17" t="s">
        <v>12</v>
      </c>
    </row>
    <row r="8" spans="1:14" ht="105.6" x14ac:dyDescent="0.25">
      <c r="A8" s="62">
        <v>1</v>
      </c>
      <c r="B8" s="55" t="s">
        <v>71</v>
      </c>
      <c r="C8" s="51">
        <v>17360</v>
      </c>
      <c r="D8" s="52">
        <v>16011</v>
      </c>
      <c r="E8" s="51">
        <v>11860</v>
      </c>
      <c r="F8" s="53"/>
      <c r="G8" s="53"/>
      <c r="H8" s="50">
        <f>C8+D8+E8+F8+G8</f>
        <v>45231</v>
      </c>
      <c r="I8" s="54">
        <v>1</v>
      </c>
      <c r="J8" s="49">
        <v>3</v>
      </c>
      <c r="K8" s="29">
        <f>AVERAGE(C8:G8)</f>
        <v>15077</v>
      </c>
      <c r="L8" s="29">
        <f>STDEV(C8:G8)</f>
        <v>2866.49</v>
      </c>
      <c r="M8" s="31">
        <f>L8/K8</f>
        <v>0.19009999999999999</v>
      </c>
      <c r="N8" s="29">
        <f>K8*I8</f>
        <v>15077</v>
      </c>
    </row>
    <row r="9" spans="1:14" s="61" customFormat="1" ht="145.19999999999999" x14ac:dyDescent="0.25">
      <c r="A9" s="62">
        <v>2</v>
      </c>
      <c r="B9" s="55" t="s">
        <v>72</v>
      </c>
      <c r="C9" s="51">
        <v>5249</v>
      </c>
      <c r="D9" s="52">
        <v>2769</v>
      </c>
      <c r="E9" s="51">
        <v>5249</v>
      </c>
      <c r="F9" s="53"/>
      <c r="G9" s="53"/>
      <c r="H9" s="50">
        <f>C9+D9+E9+F9+G9</f>
        <v>13267</v>
      </c>
      <c r="I9" s="54">
        <v>1</v>
      </c>
      <c r="J9" s="49">
        <v>3</v>
      </c>
      <c r="K9" s="29">
        <f>AVERAGE(C9:G9)</f>
        <v>4422.33</v>
      </c>
      <c r="L9" s="29">
        <f>STDEV(C9:G9)</f>
        <v>1431.83</v>
      </c>
      <c r="M9" s="31">
        <f>L9/K9</f>
        <v>0.32379999999999998</v>
      </c>
      <c r="N9" s="29">
        <f>K9*I9</f>
        <v>4422.33</v>
      </c>
    </row>
    <row r="10" spans="1:14" ht="25.5" customHeight="1" x14ac:dyDescent="0.25">
      <c r="A10" s="71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23"/>
      <c r="N10" s="24">
        <f>SUM(N8:N9)</f>
        <v>19499.330000000002</v>
      </c>
    </row>
    <row r="11" spans="1:14" ht="25.5" customHeight="1" x14ac:dyDescent="0.25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60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3"/>
      <c r="L12" s="1"/>
      <c r="M12" s="1"/>
      <c r="N12" s="13"/>
    </row>
    <row r="13" spans="1:14" x14ac:dyDescent="0.25">
      <c r="B13" s="56" t="s">
        <v>69</v>
      </c>
      <c r="J13" s="56" t="s">
        <v>70</v>
      </c>
    </row>
  </sheetData>
  <mergeCells count="11">
    <mergeCell ref="A2:N2"/>
    <mergeCell ref="A10:L10"/>
    <mergeCell ref="K5:M5"/>
    <mergeCell ref="A1:N1"/>
    <mergeCell ref="A3:N3"/>
    <mergeCell ref="A4:N4"/>
    <mergeCell ref="A5:A6"/>
    <mergeCell ref="B5:B6"/>
    <mergeCell ref="C5:H5"/>
    <mergeCell ref="I5:I6"/>
    <mergeCell ref="J5:J6"/>
  </mergeCells>
  <pageMargins left="0.39370078740157483" right="0.39370078740157483" top="0.59055118110236227" bottom="0.59055118110236227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09375" defaultRowHeight="13.8" x14ac:dyDescent="0.3"/>
  <cols>
    <col min="1" max="1" width="36.109375" style="3" customWidth="1"/>
    <col min="2" max="2" width="51" style="2" customWidth="1"/>
    <col min="3" max="16384" width="9.109375" style="1"/>
  </cols>
  <sheetData>
    <row r="1" spans="1:2" ht="21.75" customHeight="1" x14ac:dyDescent="0.3">
      <c r="A1" s="64" t="s">
        <v>39</v>
      </c>
      <c r="B1" s="64"/>
    </row>
    <row r="2" spans="1:2" ht="30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67.5" customHeight="1" x14ac:dyDescent="0.3">
      <c r="A5" s="5" t="s">
        <v>1</v>
      </c>
      <c r="B5" s="5"/>
    </row>
    <row r="6" spans="1:2" ht="308.25" customHeight="1" x14ac:dyDescent="0.3">
      <c r="A6" s="5" t="s">
        <v>2</v>
      </c>
      <c r="B6" s="5" t="s">
        <v>47</v>
      </c>
    </row>
    <row r="7" spans="1:2" ht="91.5" customHeight="1" x14ac:dyDescent="0.3">
      <c r="A7" s="5" t="s">
        <v>51</v>
      </c>
      <c r="B7" s="6" t="s">
        <v>22</v>
      </c>
    </row>
    <row r="8" spans="1:2" ht="29.25" customHeight="1" x14ac:dyDescent="0.3">
      <c r="A8" s="66" t="s">
        <v>3</v>
      </c>
      <c r="B8" s="67"/>
    </row>
    <row r="9" spans="1:2" ht="15.6" x14ac:dyDescent="0.3">
      <c r="A9" s="40"/>
      <c r="B9" s="40"/>
    </row>
    <row r="10" spans="1:2" ht="15.6" x14ac:dyDescent="0.3">
      <c r="A10" s="68" t="s">
        <v>4</v>
      </c>
      <c r="B10" s="68"/>
    </row>
    <row r="11" spans="1:2" ht="15.6" x14ac:dyDescent="0.3">
      <c r="A11" s="40"/>
      <c r="B11" s="40"/>
    </row>
    <row r="12" spans="1:2" ht="15.6" x14ac:dyDescent="0.3">
      <c r="A12" s="41" t="s">
        <v>8</v>
      </c>
      <c r="B12" s="41" t="s">
        <v>5</v>
      </c>
    </row>
    <row r="13" spans="1:2" ht="15.6" x14ac:dyDescent="0.3">
      <c r="A13" s="40"/>
      <c r="B13" s="40"/>
    </row>
    <row r="14" spans="1:2" ht="15.6" x14ac:dyDescent="0.3">
      <c r="A14" s="10" t="s">
        <v>6</v>
      </c>
      <c r="B14" s="40"/>
    </row>
    <row r="15" spans="1:2" ht="15.6" x14ac:dyDescent="0.3">
      <c r="A15" s="11"/>
      <c r="B15" s="40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zoomScaleNormal="100" workbookViewId="0">
      <selection activeCell="H8" sqref="H8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70" t="s">
        <v>31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6" ht="68.25" customHeight="1" x14ac:dyDescent="0.3">
      <c r="A2" s="69" t="s">
        <v>48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6" ht="35.25" customHeight="1" x14ac:dyDescent="0.3">
      <c r="A3" s="74" t="s">
        <v>50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44"/>
      <c r="N3" s="44"/>
    </row>
    <row r="4" spans="1:16" ht="11.25" customHeight="1" x14ac:dyDescent="0.3">
      <c r="A4" s="1"/>
      <c r="B4" s="1"/>
      <c r="C4" s="1"/>
      <c r="D4" s="1"/>
      <c r="E4" s="1"/>
      <c r="F4" s="1"/>
      <c r="G4" s="1"/>
      <c r="H4" s="1"/>
      <c r="I4" s="13"/>
      <c r="J4" s="1"/>
      <c r="K4" s="1"/>
      <c r="L4" s="1"/>
    </row>
    <row r="5" spans="1:16" ht="60.75" customHeight="1" x14ac:dyDescent="0.3">
      <c r="A5" s="75" t="s">
        <v>9</v>
      </c>
      <c r="B5" s="77" t="s">
        <v>24</v>
      </c>
      <c r="C5" s="79" t="s">
        <v>58</v>
      </c>
      <c r="D5" s="80"/>
      <c r="E5" s="80"/>
      <c r="F5" s="81"/>
      <c r="G5" s="77" t="s">
        <v>25</v>
      </c>
      <c r="H5" s="77" t="s">
        <v>26</v>
      </c>
      <c r="I5" s="73" t="s">
        <v>23</v>
      </c>
      <c r="J5" s="73"/>
      <c r="K5" s="73"/>
      <c r="L5" s="45" t="s">
        <v>38</v>
      </c>
      <c r="P5" s="32"/>
    </row>
    <row r="6" spans="1:16" ht="105.6" x14ac:dyDescent="0.3">
      <c r="A6" s="76"/>
      <c r="B6" s="78"/>
      <c r="C6" s="47" t="s">
        <v>55</v>
      </c>
      <c r="D6" s="47" t="s">
        <v>56</v>
      </c>
      <c r="E6" s="47" t="s">
        <v>57</v>
      </c>
      <c r="F6" s="15"/>
      <c r="G6" s="82"/>
      <c r="H6" s="82"/>
      <c r="I6" s="27" t="s">
        <v>27</v>
      </c>
      <c r="J6" s="30" t="s">
        <v>10</v>
      </c>
      <c r="K6" s="30" t="s">
        <v>29</v>
      </c>
      <c r="L6" s="16"/>
    </row>
    <row r="7" spans="1:16" ht="41.4" x14ac:dyDescent="0.3">
      <c r="A7" s="17">
        <v>1</v>
      </c>
      <c r="B7" s="17">
        <v>2</v>
      </c>
      <c r="C7" s="17">
        <v>3</v>
      </c>
      <c r="D7" s="17">
        <v>4</v>
      </c>
      <c r="E7" s="17">
        <v>5</v>
      </c>
      <c r="F7" s="17" t="s">
        <v>34</v>
      </c>
      <c r="G7" s="17">
        <v>7</v>
      </c>
      <c r="H7" s="17" t="s">
        <v>60</v>
      </c>
      <c r="I7" s="28" t="s">
        <v>35</v>
      </c>
      <c r="J7" s="28">
        <v>10</v>
      </c>
      <c r="K7" s="28">
        <v>11</v>
      </c>
      <c r="L7" s="17" t="s">
        <v>36</v>
      </c>
    </row>
    <row r="8" spans="1:16" x14ac:dyDescent="0.3">
      <c r="A8" s="18">
        <v>1</v>
      </c>
      <c r="B8" s="19"/>
      <c r="C8" s="20"/>
      <c r="D8" s="20"/>
      <c r="E8" s="20"/>
      <c r="F8" s="43">
        <f>C8+D8+E8</f>
        <v>0</v>
      </c>
      <c r="G8" s="21"/>
      <c r="H8" s="21"/>
      <c r="I8" s="29" t="e">
        <f t="shared" ref="I8:I14" si="0">AVERAGE(C8:E8)</f>
        <v>#DIV/0!</v>
      </c>
      <c r="J8" s="29" t="e">
        <f t="shared" ref="J8:J14" si="1">STDEV(C8:E8)</f>
        <v>#DIV/0!</v>
      </c>
      <c r="K8" s="31" t="e">
        <f>J8/I8</f>
        <v>#DIV/0!</v>
      </c>
      <c r="L8" s="20" t="e">
        <f>F8/H8*G8</f>
        <v>#DIV/0!</v>
      </c>
    </row>
    <row r="9" spans="1:16" x14ac:dyDescent="0.3">
      <c r="A9" s="18">
        <v>2</v>
      </c>
      <c r="B9" s="19"/>
      <c r="C9" s="20"/>
      <c r="D9" s="20"/>
      <c r="E9" s="20"/>
      <c r="F9" s="43">
        <f t="shared" ref="F9:F14" si="2">C9+D9+E9</f>
        <v>0</v>
      </c>
      <c r="G9" s="21"/>
      <c r="H9" s="21"/>
      <c r="I9" s="29" t="e">
        <f t="shared" si="0"/>
        <v>#DIV/0!</v>
      </c>
      <c r="J9" s="29" t="e">
        <f t="shared" si="1"/>
        <v>#DIV/0!</v>
      </c>
      <c r="K9" s="31" t="e">
        <f t="shared" ref="K9:K14" si="3">J9/I9</f>
        <v>#DIV/0!</v>
      </c>
      <c r="L9" s="20" t="e">
        <f t="shared" ref="L9:L14" si="4">F9/H9*G9</f>
        <v>#DIV/0!</v>
      </c>
    </row>
    <row r="10" spans="1:16" x14ac:dyDescent="0.3">
      <c r="A10" s="18">
        <v>3</v>
      </c>
      <c r="B10" s="19"/>
      <c r="C10" s="20"/>
      <c r="D10" s="20"/>
      <c r="E10" s="20"/>
      <c r="F10" s="43">
        <f t="shared" si="2"/>
        <v>0</v>
      </c>
      <c r="G10" s="21"/>
      <c r="H10" s="21"/>
      <c r="I10" s="29" t="e">
        <f t="shared" si="0"/>
        <v>#DIV/0!</v>
      </c>
      <c r="J10" s="29" t="e">
        <f t="shared" si="1"/>
        <v>#DIV/0!</v>
      </c>
      <c r="K10" s="31" t="e">
        <f t="shared" si="3"/>
        <v>#DIV/0!</v>
      </c>
      <c r="L10" s="20" t="e">
        <f t="shared" si="4"/>
        <v>#DIV/0!</v>
      </c>
    </row>
    <row r="11" spans="1:16" x14ac:dyDescent="0.3">
      <c r="A11" s="18">
        <v>4</v>
      </c>
      <c r="B11" s="19"/>
      <c r="C11" s="20"/>
      <c r="D11" s="20"/>
      <c r="E11" s="20"/>
      <c r="F11" s="43">
        <f t="shared" si="2"/>
        <v>0</v>
      </c>
      <c r="G11" s="21"/>
      <c r="H11" s="21"/>
      <c r="I11" s="29" t="e">
        <f t="shared" si="0"/>
        <v>#DIV/0!</v>
      </c>
      <c r="J11" s="29" t="e">
        <f t="shared" si="1"/>
        <v>#DIV/0!</v>
      </c>
      <c r="K11" s="31" t="e">
        <f t="shared" si="3"/>
        <v>#DIV/0!</v>
      </c>
      <c r="L11" s="20" t="e">
        <f t="shared" si="4"/>
        <v>#DIV/0!</v>
      </c>
    </row>
    <row r="12" spans="1:16" x14ac:dyDescent="0.3">
      <c r="A12" s="18">
        <v>5</v>
      </c>
      <c r="B12" s="19"/>
      <c r="C12" s="20"/>
      <c r="D12" s="20"/>
      <c r="E12" s="20"/>
      <c r="F12" s="43">
        <f t="shared" si="2"/>
        <v>0</v>
      </c>
      <c r="G12" s="21"/>
      <c r="H12" s="21"/>
      <c r="I12" s="29" t="e">
        <f t="shared" si="0"/>
        <v>#DIV/0!</v>
      </c>
      <c r="J12" s="29" t="e">
        <f t="shared" si="1"/>
        <v>#DIV/0!</v>
      </c>
      <c r="K12" s="31" t="e">
        <f t="shared" si="3"/>
        <v>#DIV/0!</v>
      </c>
      <c r="L12" s="20" t="e">
        <f t="shared" si="4"/>
        <v>#DIV/0!</v>
      </c>
    </row>
    <row r="13" spans="1:16" x14ac:dyDescent="0.3">
      <c r="A13" s="18">
        <v>6</v>
      </c>
      <c r="B13" s="19"/>
      <c r="C13" s="20"/>
      <c r="D13" s="20"/>
      <c r="E13" s="20"/>
      <c r="F13" s="43">
        <f t="shared" si="2"/>
        <v>0</v>
      </c>
      <c r="G13" s="21"/>
      <c r="H13" s="21"/>
      <c r="I13" s="29" t="e">
        <f t="shared" si="0"/>
        <v>#DIV/0!</v>
      </c>
      <c r="J13" s="29" t="e">
        <f t="shared" si="1"/>
        <v>#DIV/0!</v>
      </c>
      <c r="K13" s="31" t="e">
        <f t="shared" si="3"/>
        <v>#DIV/0!</v>
      </c>
      <c r="L13" s="20" t="e">
        <f t="shared" si="4"/>
        <v>#DIV/0!</v>
      </c>
    </row>
    <row r="14" spans="1:16" x14ac:dyDescent="0.3">
      <c r="A14" s="18">
        <v>7</v>
      </c>
      <c r="B14" s="19"/>
      <c r="C14" s="20"/>
      <c r="D14" s="20"/>
      <c r="E14" s="20"/>
      <c r="F14" s="43">
        <f t="shared" si="2"/>
        <v>0</v>
      </c>
      <c r="G14" s="21"/>
      <c r="H14" s="21"/>
      <c r="I14" s="29" t="e">
        <f t="shared" si="0"/>
        <v>#DIV/0!</v>
      </c>
      <c r="J14" s="29" t="e">
        <f t="shared" si="1"/>
        <v>#DIV/0!</v>
      </c>
      <c r="K14" s="31" t="e">
        <f t="shared" si="3"/>
        <v>#DIV/0!</v>
      </c>
      <c r="L14" s="20" t="e">
        <f t="shared" si="4"/>
        <v>#DIV/0!</v>
      </c>
    </row>
    <row r="15" spans="1:16" ht="6" customHeight="1" x14ac:dyDescent="0.3">
      <c r="A15" s="35"/>
      <c r="B15" s="35"/>
      <c r="C15" s="35"/>
      <c r="D15" s="35"/>
      <c r="E15" s="35"/>
      <c r="F15" s="36"/>
      <c r="G15" s="35"/>
      <c r="H15" s="35"/>
      <c r="I15" s="37"/>
      <c r="J15" s="37"/>
      <c r="K15" s="38"/>
      <c r="L15" s="37"/>
    </row>
    <row r="16" spans="1:16" ht="33" customHeight="1" x14ac:dyDescent="0.3">
      <c r="A16" s="71" t="s">
        <v>37</v>
      </c>
      <c r="B16" s="72"/>
      <c r="C16" s="72"/>
      <c r="D16" s="72"/>
      <c r="E16" s="72"/>
      <c r="F16" s="72"/>
      <c r="G16" s="72"/>
      <c r="H16" s="72"/>
      <c r="I16" s="72"/>
      <c r="J16" s="42"/>
      <c r="K16" s="42"/>
      <c r="L16" s="24" t="e">
        <f>SUM(L8:L15)</f>
        <v>#DIV/0!</v>
      </c>
    </row>
    <row r="17" spans="1:12" x14ac:dyDescent="0.3">
      <c r="A17" s="1"/>
      <c r="C17" s="1"/>
      <c r="D17" s="1"/>
      <c r="E17" s="1"/>
      <c r="F17" s="1"/>
      <c r="G17" s="1"/>
      <c r="H17" s="1"/>
      <c r="I17" s="13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zoomScaleNormal="100" workbookViewId="0">
      <selection activeCell="D14" sqref="D14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64" t="s">
        <v>39</v>
      </c>
      <c r="B1" s="64"/>
    </row>
    <row r="2" spans="1:2" ht="54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81.5" customHeight="1" x14ac:dyDescent="0.3">
      <c r="A6" s="5" t="s">
        <v>2</v>
      </c>
      <c r="B6" s="5" t="s">
        <v>40</v>
      </c>
    </row>
    <row r="7" spans="1:2" ht="91.5" customHeight="1" x14ac:dyDescent="0.3">
      <c r="A7" s="5" t="s">
        <v>51</v>
      </c>
      <c r="B7" s="6" t="s">
        <v>22</v>
      </c>
    </row>
    <row r="8" spans="1:2" ht="29.25" customHeight="1" x14ac:dyDescent="0.3">
      <c r="A8" s="66" t="s">
        <v>3</v>
      </c>
      <c r="B8" s="67"/>
    </row>
    <row r="9" spans="1:2" ht="15.6" x14ac:dyDescent="0.3">
      <c r="A9" s="8"/>
      <c r="B9" s="8"/>
    </row>
    <row r="10" spans="1:2" ht="15.6" x14ac:dyDescent="0.3">
      <c r="A10" s="68" t="s">
        <v>4</v>
      </c>
      <c r="B10" s="68"/>
    </row>
    <row r="11" spans="1:2" ht="15.6" x14ac:dyDescent="0.3">
      <c r="A11" s="8"/>
      <c r="B11" s="8"/>
    </row>
    <row r="12" spans="1:2" ht="15.6" x14ac:dyDescent="0.3">
      <c r="A12" s="12" t="s">
        <v>8</v>
      </c>
      <c r="B12" s="12" t="s">
        <v>5</v>
      </c>
    </row>
    <row r="13" spans="1:2" ht="15.6" x14ac:dyDescent="0.3">
      <c r="A13" s="8"/>
      <c r="B13" s="8"/>
    </row>
    <row r="14" spans="1:2" ht="15.6" x14ac:dyDescent="0.3">
      <c r="A14" s="10" t="s">
        <v>6</v>
      </c>
      <c r="B14" s="8"/>
    </row>
    <row r="15" spans="1:2" ht="15.6" x14ac:dyDescent="0.3">
      <c r="A15" s="11"/>
      <c r="B15" s="8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zoomScaleNormal="100" workbookViewId="0">
      <selection activeCell="H10" sqref="H10"/>
    </sheetView>
  </sheetViews>
  <sheetFormatPr defaultRowHeight="14.4" x14ac:dyDescent="0.3"/>
  <cols>
    <col min="1" max="1" width="3.5546875" customWidth="1"/>
    <col min="2" max="2" width="17.44140625" customWidth="1"/>
    <col min="3" max="3" width="7.6640625" customWidth="1"/>
    <col min="4" max="5" width="8" customWidth="1"/>
    <col min="6" max="6" width="8.88671875" customWidth="1"/>
    <col min="7" max="8" width="8.44140625" customWidth="1"/>
    <col min="9" max="9" width="11" customWidth="1"/>
    <col min="10" max="10" width="13.109375" customWidth="1"/>
    <col min="11" max="11" width="11.33203125" customWidth="1"/>
    <col min="12" max="12" width="12.109375" customWidth="1"/>
    <col min="13" max="13" width="9.44140625" customWidth="1"/>
    <col min="14" max="14" width="10.6640625" customWidth="1"/>
  </cols>
  <sheetData>
    <row r="1" spans="1:18" ht="24" customHeight="1" x14ac:dyDescent="0.3">
      <c r="A1" s="70" t="s">
        <v>31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</row>
    <row r="2" spans="1:18" ht="14.25" customHeight="1" x14ac:dyDescent="0.3">
      <c r="A2" s="69" t="s">
        <v>32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8" x14ac:dyDescent="0.3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8" ht="49.5" customHeight="1" x14ac:dyDescent="0.3">
      <c r="A4" s="74" t="s">
        <v>33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8" ht="21.75" customHeight="1" x14ac:dyDescent="0.3">
      <c r="A5" s="74" t="s">
        <v>44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</row>
    <row r="6" spans="1:18" x14ac:dyDescent="0.3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  <c r="M6" s="1"/>
      <c r="N6" s="13"/>
    </row>
    <row r="7" spans="1:18" ht="76.5" customHeight="1" x14ac:dyDescent="0.3">
      <c r="A7" s="75" t="s">
        <v>9</v>
      </c>
      <c r="B7" s="77" t="s">
        <v>24</v>
      </c>
      <c r="C7" s="79" t="s">
        <v>58</v>
      </c>
      <c r="D7" s="80"/>
      <c r="E7" s="80"/>
      <c r="F7" s="81"/>
      <c r="G7" s="77" t="s">
        <v>25</v>
      </c>
      <c r="H7" s="77" t="s">
        <v>26</v>
      </c>
      <c r="I7" s="85" t="s">
        <v>23</v>
      </c>
      <c r="J7" s="85"/>
      <c r="K7" s="85"/>
      <c r="L7" s="14" t="s">
        <v>38</v>
      </c>
      <c r="M7" s="46" t="s">
        <v>54</v>
      </c>
      <c r="N7" s="83" t="s">
        <v>43</v>
      </c>
      <c r="R7" s="32"/>
    </row>
    <row r="8" spans="1:18" ht="158.4" x14ac:dyDescent="0.3">
      <c r="A8" s="76"/>
      <c r="B8" s="78"/>
      <c r="C8" s="47" t="s">
        <v>55</v>
      </c>
      <c r="D8" s="47" t="s">
        <v>56</v>
      </c>
      <c r="E8" s="47" t="s">
        <v>57</v>
      </c>
      <c r="F8" s="15"/>
      <c r="G8" s="82"/>
      <c r="H8" s="82"/>
      <c r="I8" s="27" t="s">
        <v>27</v>
      </c>
      <c r="J8" s="30" t="s">
        <v>10</v>
      </c>
      <c r="K8" s="30" t="s">
        <v>29</v>
      </c>
      <c r="L8" s="16"/>
      <c r="M8" s="33" t="s">
        <v>53</v>
      </c>
      <c r="N8" s="84"/>
    </row>
    <row r="9" spans="1:18" ht="55.2" x14ac:dyDescent="0.3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34</v>
      </c>
      <c r="G9" s="17">
        <v>7</v>
      </c>
      <c r="H9" s="17" t="s">
        <v>60</v>
      </c>
      <c r="I9" s="28" t="s">
        <v>35</v>
      </c>
      <c r="J9" s="28">
        <v>10</v>
      </c>
      <c r="K9" s="28">
        <v>11</v>
      </c>
      <c r="L9" s="17" t="s">
        <v>36</v>
      </c>
      <c r="M9" s="17">
        <v>13</v>
      </c>
      <c r="N9" s="17">
        <v>14</v>
      </c>
    </row>
    <row r="10" spans="1:18" x14ac:dyDescent="0.3">
      <c r="A10" s="18">
        <v>1</v>
      </c>
      <c r="B10" s="19"/>
      <c r="C10" s="20"/>
      <c r="D10" s="20"/>
      <c r="E10" s="20"/>
      <c r="F10" s="26">
        <f>C10+D10+E10</f>
        <v>0</v>
      </c>
      <c r="G10" s="21"/>
      <c r="H10" s="21"/>
      <c r="I10" s="29" t="e">
        <f t="shared" ref="I10:I16" si="0">AVERAGE(C10:E10)</f>
        <v>#DIV/0!</v>
      </c>
      <c r="J10" s="29" t="e">
        <f t="shared" ref="J10:J16" si="1">STDEV(C10:E10)</f>
        <v>#DIV/0!</v>
      </c>
      <c r="K10" s="31" t="e">
        <f>J10/I10</f>
        <v>#DIV/0!</v>
      </c>
      <c r="L10" s="20" t="e">
        <f>F10/H10*G10</f>
        <v>#DIV/0!</v>
      </c>
      <c r="M10" s="34"/>
      <c r="N10" s="20" t="e">
        <f>L10*(1+M10)</f>
        <v>#DIV/0!</v>
      </c>
    </row>
    <row r="11" spans="1:18" x14ac:dyDescent="0.3">
      <c r="A11" s="18">
        <v>2</v>
      </c>
      <c r="B11" s="19"/>
      <c r="C11" s="20"/>
      <c r="D11" s="20"/>
      <c r="E11" s="20"/>
      <c r="F11" s="26">
        <f t="shared" ref="F11:F16" si="2">C11+D11+E11</f>
        <v>0</v>
      </c>
      <c r="G11" s="21"/>
      <c r="H11" s="21"/>
      <c r="I11" s="29" t="e">
        <f t="shared" si="0"/>
        <v>#DIV/0!</v>
      </c>
      <c r="J11" s="29" t="e">
        <f t="shared" si="1"/>
        <v>#DIV/0!</v>
      </c>
      <c r="K11" s="31" t="e">
        <f t="shared" ref="K11:K16" si="3">J11/I11</f>
        <v>#DIV/0!</v>
      </c>
      <c r="L11" s="20" t="e">
        <f t="shared" ref="L11:L16" si="4">F11/H11*G11</f>
        <v>#DIV/0!</v>
      </c>
      <c r="M11" s="34"/>
      <c r="N11" s="20" t="e">
        <f t="shared" ref="N11:N16" si="5">L11*(1+M11)</f>
        <v>#DIV/0!</v>
      </c>
    </row>
    <row r="12" spans="1:18" x14ac:dyDescent="0.3">
      <c r="A12" s="18">
        <v>3</v>
      </c>
      <c r="B12" s="19"/>
      <c r="C12" s="20"/>
      <c r="D12" s="20"/>
      <c r="E12" s="20"/>
      <c r="F12" s="26">
        <f t="shared" si="2"/>
        <v>0</v>
      </c>
      <c r="G12" s="21"/>
      <c r="H12" s="21"/>
      <c r="I12" s="29" t="e">
        <f t="shared" si="0"/>
        <v>#DIV/0!</v>
      </c>
      <c r="J12" s="29" t="e">
        <f t="shared" si="1"/>
        <v>#DIV/0!</v>
      </c>
      <c r="K12" s="31" t="e">
        <f t="shared" si="3"/>
        <v>#DIV/0!</v>
      </c>
      <c r="L12" s="20" t="e">
        <f t="shared" si="4"/>
        <v>#DIV/0!</v>
      </c>
      <c r="M12" s="34"/>
      <c r="N12" s="20" t="e">
        <f t="shared" si="5"/>
        <v>#DIV/0!</v>
      </c>
    </row>
    <row r="13" spans="1:18" x14ac:dyDescent="0.3">
      <c r="A13" s="18">
        <v>4</v>
      </c>
      <c r="B13" s="19"/>
      <c r="C13" s="20"/>
      <c r="D13" s="20"/>
      <c r="E13" s="20"/>
      <c r="F13" s="26">
        <f t="shared" si="2"/>
        <v>0</v>
      </c>
      <c r="G13" s="21"/>
      <c r="H13" s="21"/>
      <c r="I13" s="29" t="e">
        <f t="shared" si="0"/>
        <v>#DIV/0!</v>
      </c>
      <c r="J13" s="29" t="e">
        <f t="shared" si="1"/>
        <v>#DIV/0!</v>
      </c>
      <c r="K13" s="31" t="e">
        <f t="shared" si="3"/>
        <v>#DIV/0!</v>
      </c>
      <c r="L13" s="20" t="e">
        <f t="shared" si="4"/>
        <v>#DIV/0!</v>
      </c>
      <c r="M13" s="34"/>
      <c r="N13" s="20" t="e">
        <f t="shared" si="5"/>
        <v>#DIV/0!</v>
      </c>
    </row>
    <row r="14" spans="1:18" x14ac:dyDescent="0.3">
      <c r="A14" s="18">
        <v>5</v>
      </c>
      <c r="B14" s="19"/>
      <c r="C14" s="20"/>
      <c r="D14" s="20"/>
      <c r="E14" s="20"/>
      <c r="F14" s="26">
        <f t="shared" si="2"/>
        <v>0</v>
      </c>
      <c r="G14" s="21"/>
      <c r="H14" s="21"/>
      <c r="I14" s="29" t="e">
        <f t="shared" si="0"/>
        <v>#DIV/0!</v>
      </c>
      <c r="J14" s="29" t="e">
        <f t="shared" si="1"/>
        <v>#DIV/0!</v>
      </c>
      <c r="K14" s="31" t="e">
        <f t="shared" si="3"/>
        <v>#DIV/0!</v>
      </c>
      <c r="L14" s="20" t="e">
        <f t="shared" si="4"/>
        <v>#DIV/0!</v>
      </c>
      <c r="M14" s="34"/>
      <c r="N14" s="20" t="e">
        <f t="shared" si="5"/>
        <v>#DIV/0!</v>
      </c>
    </row>
    <row r="15" spans="1:18" x14ac:dyDescent="0.3">
      <c r="A15" s="18">
        <v>6</v>
      </c>
      <c r="B15" s="19"/>
      <c r="C15" s="20"/>
      <c r="D15" s="20"/>
      <c r="E15" s="20"/>
      <c r="F15" s="26">
        <f t="shared" si="2"/>
        <v>0</v>
      </c>
      <c r="G15" s="21"/>
      <c r="H15" s="21"/>
      <c r="I15" s="29" t="e">
        <f t="shared" si="0"/>
        <v>#DIV/0!</v>
      </c>
      <c r="J15" s="29" t="e">
        <f t="shared" si="1"/>
        <v>#DIV/0!</v>
      </c>
      <c r="K15" s="31" t="e">
        <f t="shared" si="3"/>
        <v>#DIV/0!</v>
      </c>
      <c r="L15" s="20" t="e">
        <f t="shared" si="4"/>
        <v>#DIV/0!</v>
      </c>
      <c r="M15" s="34"/>
      <c r="N15" s="20" t="e">
        <f t="shared" si="5"/>
        <v>#DIV/0!</v>
      </c>
    </row>
    <row r="16" spans="1:18" x14ac:dyDescent="0.3">
      <c r="A16" s="18">
        <v>7</v>
      </c>
      <c r="B16" s="19"/>
      <c r="C16" s="20"/>
      <c r="D16" s="20"/>
      <c r="E16" s="20"/>
      <c r="F16" s="26">
        <f t="shared" si="2"/>
        <v>0</v>
      </c>
      <c r="G16" s="21"/>
      <c r="H16" s="21"/>
      <c r="I16" s="29" t="e">
        <f t="shared" si="0"/>
        <v>#DIV/0!</v>
      </c>
      <c r="J16" s="29" t="e">
        <f t="shared" si="1"/>
        <v>#DIV/0!</v>
      </c>
      <c r="K16" s="31" t="e">
        <f t="shared" si="3"/>
        <v>#DIV/0!</v>
      </c>
      <c r="L16" s="20" t="e">
        <f t="shared" si="4"/>
        <v>#DIV/0!</v>
      </c>
      <c r="M16" s="34"/>
      <c r="N16" s="20" t="e">
        <f t="shared" si="5"/>
        <v>#DIV/0!</v>
      </c>
    </row>
    <row r="17" spans="1:14" ht="6" customHeight="1" x14ac:dyDescent="0.3">
      <c r="A17" s="35"/>
      <c r="B17" s="35"/>
      <c r="C17" s="35"/>
      <c r="D17" s="35"/>
      <c r="E17" s="35"/>
      <c r="F17" s="36"/>
      <c r="G17" s="35"/>
      <c r="H17" s="35"/>
      <c r="I17" s="37"/>
      <c r="J17" s="37"/>
      <c r="K17" s="38"/>
      <c r="L17" s="37"/>
      <c r="M17" s="39"/>
      <c r="N17" s="37"/>
    </row>
    <row r="18" spans="1:14" ht="33" customHeight="1" x14ac:dyDescent="0.3">
      <c r="A18" s="71" t="s">
        <v>37</v>
      </c>
      <c r="B18" s="72"/>
      <c r="C18" s="72"/>
      <c r="D18" s="72"/>
      <c r="E18" s="72"/>
      <c r="F18" s="72"/>
      <c r="G18" s="72"/>
      <c r="H18" s="72"/>
      <c r="I18" s="72"/>
      <c r="J18" s="22"/>
      <c r="K18" s="22"/>
      <c r="L18" s="24" t="e">
        <f>SUM(L10:L17)</f>
        <v>#DIV/0!</v>
      </c>
      <c r="M18" s="24"/>
      <c r="N18" s="24" t="e">
        <f>SUM(N10:N17)</f>
        <v>#DIV/0!</v>
      </c>
    </row>
    <row r="19" spans="1:14" x14ac:dyDescent="0.3">
      <c r="A19" s="1"/>
      <c r="C19" s="1"/>
      <c r="D19" s="1"/>
      <c r="E19" s="1"/>
      <c r="F19" s="1"/>
      <c r="G19" s="1"/>
      <c r="H19" s="1"/>
      <c r="I19" s="13"/>
      <c r="J19" s="1"/>
      <c r="K19" s="1"/>
      <c r="L19" s="1"/>
      <c r="M19" s="1"/>
      <c r="N19" s="13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zoomScaleNormal="100" workbookViewId="0">
      <selection activeCell="B5" sqref="B5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64" t="s">
        <v>39</v>
      </c>
      <c r="B1" s="64"/>
    </row>
    <row r="2" spans="1:2" ht="54.75" customHeight="1" x14ac:dyDescent="0.3">
      <c r="A2" s="64"/>
      <c r="B2" s="64"/>
    </row>
    <row r="3" spans="1:2" ht="15.6" x14ac:dyDescent="0.3">
      <c r="A3" s="65" t="s">
        <v>0</v>
      </c>
      <c r="B3" s="65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59.75" customHeight="1" x14ac:dyDescent="0.3">
      <c r="A6" s="5" t="s">
        <v>2</v>
      </c>
      <c r="B6" s="5" t="s">
        <v>42</v>
      </c>
    </row>
    <row r="7" spans="1:2" ht="91.5" customHeight="1" x14ac:dyDescent="0.3">
      <c r="A7" s="5" t="s">
        <v>51</v>
      </c>
      <c r="B7" s="6" t="s">
        <v>22</v>
      </c>
    </row>
    <row r="8" spans="1:2" ht="29.25" customHeight="1" x14ac:dyDescent="0.3">
      <c r="A8" s="66" t="s">
        <v>3</v>
      </c>
      <c r="B8" s="67"/>
    </row>
    <row r="9" spans="1:2" ht="15.6" x14ac:dyDescent="0.3">
      <c r="A9" s="8"/>
      <c r="B9" s="8"/>
    </row>
    <row r="10" spans="1:2" ht="15.6" x14ac:dyDescent="0.3">
      <c r="A10" s="68" t="s">
        <v>4</v>
      </c>
      <c r="B10" s="68"/>
    </row>
    <row r="11" spans="1:2" ht="15.6" x14ac:dyDescent="0.3">
      <c r="A11" s="8"/>
      <c r="B11" s="8"/>
    </row>
    <row r="12" spans="1:2" ht="15.6" x14ac:dyDescent="0.3">
      <c r="A12" s="12" t="s">
        <v>8</v>
      </c>
      <c r="B12" s="12" t="s">
        <v>5</v>
      </c>
    </row>
    <row r="13" spans="1:2" ht="15.6" x14ac:dyDescent="0.3">
      <c r="A13" s="8"/>
      <c r="B13" s="8"/>
    </row>
    <row r="14" spans="1:2" ht="15.6" x14ac:dyDescent="0.3">
      <c r="A14" s="10" t="s">
        <v>6</v>
      </c>
      <c r="B14" s="8"/>
    </row>
    <row r="15" spans="1:2" ht="15.6" x14ac:dyDescent="0.3">
      <c r="A15" s="11"/>
      <c r="B15" s="8"/>
    </row>
    <row r="16" spans="1:2" ht="29.25" customHeight="1" x14ac:dyDescent="0.3">
      <c r="A16" s="63" t="s">
        <v>7</v>
      </c>
      <c r="B16" s="63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3"/>
  <sheetViews>
    <sheetView zoomScaleNormal="100" workbookViewId="0">
      <selection activeCell="H7" sqref="H7:H8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70" t="s">
        <v>31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6" ht="14.25" customHeight="1" x14ac:dyDescent="0.3">
      <c r="A2" s="69" t="s">
        <v>46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1:16" x14ac:dyDescent="0.3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16" ht="49.5" customHeight="1" x14ac:dyDescent="0.3">
      <c r="A4" s="74" t="s">
        <v>61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6" ht="21" customHeight="1" x14ac:dyDescent="0.3">
      <c r="A5" s="74" t="s">
        <v>49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</row>
    <row r="6" spans="1:16" x14ac:dyDescent="0.3">
      <c r="A6" s="1"/>
      <c r="B6" s="1"/>
      <c r="C6" s="1"/>
      <c r="D6" s="1"/>
      <c r="E6" s="1"/>
      <c r="F6" s="1"/>
      <c r="G6" s="1"/>
      <c r="H6" s="1"/>
      <c r="I6" s="13"/>
      <c r="J6" s="1"/>
      <c r="K6" s="1"/>
      <c r="L6" s="1"/>
    </row>
    <row r="7" spans="1:16" ht="75" customHeight="1" x14ac:dyDescent="0.3">
      <c r="A7" s="75" t="s">
        <v>9</v>
      </c>
      <c r="B7" s="77" t="s">
        <v>24</v>
      </c>
      <c r="C7" s="79" t="s">
        <v>58</v>
      </c>
      <c r="D7" s="80"/>
      <c r="E7" s="80"/>
      <c r="F7" s="81"/>
      <c r="G7" s="77" t="s">
        <v>62</v>
      </c>
      <c r="H7" s="77" t="s">
        <v>26</v>
      </c>
      <c r="I7" s="73" t="s">
        <v>23</v>
      </c>
      <c r="J7" s="73"/>
      <c r="K7" s="73"/>
      <c r="L7" s="14" t="s">
        <v>38</v>
      </c>
      <c r="P7" s="32"/>
    </row>
    <row r="8" spans="1:16" ht="105.6" x14ac:dyDescent="0.3">
      <c r="A8" s="76"/>
      <c r="B8" s="78"/>
      <c r="C8" s="47" t="s">
        <v>55</v>
      </c>
      <c r="D8" s="47" t="s">
        <v>56</v>
      </c>
      <c r="E8" s="47" t="s">
        <v>57</v>
      </c>
      <c r="F8" s="15"/>
      <c r="G8" s="82"/>
      <c r="H8" s="82"/>
      <c r="I8" s="27" t="s">
        <v>27</v>
      </c>
      <c r="J8" s="30" t="s">
        <v>10</v>
      </c>
      <c r="K8" s="30" t="s">
        <v>29</v>
      </c>
      <c r="L8" s="16"/>
    </row>
    <row r="9" spans="1:16" ht="41.4" x14ac:dyDescent="0.3">
      <c r="A9" s="17">
        <v>1</v>
      </c>
      <c r="B9" s="17">
        <v>2</v>
      </c>
      <c r="C9" s="17">
        <v>3</v>
      </c>
      <c r="D9" s="17">
        <v>4</v>
      </c>
      <c r="E9" s="17">
        <v>5</v>
      </c>
      <c r="F9" s="17" t="s">
        <v>34</v>
      </c>
      <c r="G9" s="17">
        <v>7</v>
      </c>
      <c r="H9" s="17" t="s">
        <v>60</v>
      </c>
      <c r="I9" s="28" t="s">
        <v>35</v>
      </c>
      <c r="J9" s="28">
        <v>10</v>
      </c>
      <c r="K9" s="28">
        <v>11</v>
      </c>
      <c r="L9" s="17" t="s">
        <v>36</v>
      </c>
    </row>
    <row r="10" spans="1:16" x14ac:dyDescent="0.3">
      <c r="A10" s="18">
        <v>1</v>
      </c>
      <c r="B10" s="19"/>
      <c r="C10" s="20"/>
      <c r="D10" s="20"/>
      <c r="E10" s="20"/>
      <c r="F10" s="26">
        <f>C10+D10+E10</f>
        <v>0</v>
      </c>
      <c r="G10" s="21">
        <v>1</v>
      </c>
      <c r="H10" s="21">
        <v>5</v>
      </c>
      <c r="I10" s="29" t="e">
        <f>AVERAGE(C10:E10)</f>
        <v>#DIV/0!</v>
      </c>
      <c r="J10" s="29" t="e">
        <f>STDEV(C10:E10)</f>
        <v>#DIV/0!</v>
      </c>
      <c r="K10" s="31" t="e">
        <f>J10/I10</f>
        <v>#DIV/0!</v>
      </c>
      <c r="L10" s="20">
        <f>F10/H10*G10</f>
        <v>0</v>
      </c>
    </row>
    <row r="11" spans="1:16" ht="6" customHeight="1" x14ac:dyDescent="0.3">
      <c r="A11" s="35"/>
      <c r="B11" s="35"/>
      <c r="C11" s="35"/>
      <c r="D11" s="35"/>
      <c r="E11" s="35"/>
      <c r="F11" s="36"/>
      <c r="G11" s="35"/>
      <c r="H11" s="35"/>
      <c r="I11" s="37"/>
      <c r="J11" s="37"/>
      <c r="K11" s="38"/>
      <c r="L11" s="37"/>
    </row>
    <row r="12" spans="1:16" ht="33" customHeight="1" x14ac:dyDescent="0.3">
      <c r="A12" s="71" t="s">
        <v>37</v>
      </c>
      <c r="B12" s="72"/>
      <c r="C12" s="72"/>
      <c r="D12" s="72"/>
      <c r="E12" s="72"/>
      <c r="F12" s="72"/>
      <c r="G12" s="72"/>
      <c r="H12" s="72"/>
      <c r="I12" s="72"/>
      <c r="J12" s="22"/>
      <c r="K12" s="22"/>
      <c r="L12" s="24">
        <f>SUM(L10:L11)</f>
        <v>0</v>
      </c>
    </row>
    <row r="13" spans="1:16" x14ac:dyDescent="0.3">
      <c r="A13" s="1"/>
      <c r="C13" s="1"/>
      <c r="D13" s="1"/>
      <c r="E13" s="1"/>
      <c r="F13" s="1"/>
      <c r="G13" s="1"/>
      <c r="H13" s="1"/>
      <c r="I13" s="13"/>
      <c r="J13" s="1"/>
      <c r="K13" s="1"/>
      <c r="L13" s="1"/>
    </row>
  </sheetData>
  <mergeCells count="12">
    <mergeCell ref="A12:I12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zoomScaleNormal="100" workbookViewId="0">
      <selection activeCell="G12" sqref="G12"/>
    </sheetView>
  </sheetViews>
  <sheetFormatPr defaultRowHeight="14.4" x14ac:dyDescent="0.3"/>
  <cols>
    <col min="1" max="1" width="32.109375" customWidth="1"/>
    <col min="2" max="2" width="54.44140625" customWidth="1"/>
  </cols>
  <sheetData>
    <row r="1" spans="1:2" ht="15.6" x14ac:dyDescent="0.3">
      <c r="A1" s="7"/>
      <c r="B1" s="10" t="s">
        <v>13</v>
      </c>
    </row>
    <row r="2" spans="1:2" ht="32.25" customHeight="1" x14ac:dyDescent="0.3">
      <c r="A2" s="64" t="s">
        <v>14</v>
      </c>
      <c r="B2" s="64"/>
    </row>
    <row r="3" spans="1:2" ht="33.75" customHeight="1" x14ac:dyDescent="0.3">
      <c r="A3" s="64"/>
      <c r="B3" s="64"/>
    </row>
    <row r="4" spans="1:2" ht="15.6" x14ac:dyDescent="0.3">
      <c r="A4" s="86" t="s">
        <v>0</v>
      </c>
      <c r="B4" s="86"/>
    </row>
    <row r="5" spans="1:2" ht="15.6" x14ac:dyDescent="0.3">
      <c r="A5" s="87" t="s">
        <v>1</v>
      </c>
      <c r="B5" s="25" t="s">
        <v>15</v>
      </c>
    </row>
    <row r="6" spans="1:2" ht="54.75" customHeight="1" x14ac:dyDescent="0.3">
      <c r="A6" s="88"/>
      <c r="B6" s="25" t="s">
        <v>16</v>
      </c>
    </row>
    <row r="7" spans="1:2" ht="42" customHeight="1" x14ac:dyDescent="0.3">
      <c r="A7" s="88"/>
      <c r="B7" s="25" t="s">
        <v>17</v>
      </c>
    </row>
    <row r="8" spans="1:2" ht="38.25" customHeight="1" x14ac:dyDescent="0.3">
      <c r="A8" s="89"/>
      <c r="B8" s="25" t="s">
        <v>18</v>
      </c>
    </row>
    <row r="9" spans="1:2" ht="111" customHeight="1" x14ac:dyDescent="0.3">
      <c r="A9" s="5" t="s">
        <v>19</v>
      </c>
      <c r="B9" s="5" t="s">
        <v>20</v>
      </c>
    </row>
    <row r="10" spans="1:2" ht="15.6" x14ac:dyDescent="0.3">
      <c r="A10" s="5" t="s">
        <v>21</v>
      </c>
      <c r="B10" s="5"/>
    </row>
    <row r="11" spans="1:2" ht="98.25" customHeight="1" x14ac:dyDescent="0.3">
      <c r="A11" s="5" t="s">
        <v>52</v>
      </c>
      <c r="B11" s="6" t="s">
        <v>22</v>
      </c>
    </row>
    <row r="12" spans="1:2" ht="15.6" x14ac:dyDescent="0.3">
      <c r="A12" s="7"/>
      <c r="B12" s="7"/>
    </row>
    <row r="13" spans="1:2" ht="15.6" x14ac:dyDescent="0.3">
      <c r="A13" s="11"/>
      <c r="B13" s="7"/>
    </row>
    <row r="14" spans="1:2" ht="15.6" x14ac:dyDescent="0.3">
      <c r="A14" s="63" t="s">
        <v>7</v>
      </c>
      <c r="B14" s="63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НМЦК-п.3.7.1</vt:lpstr>
      <vt:lpstr>Прилож.1 - п.3.7.1</vt:lpstr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2026-05-21T13:30:11Z</cp:lastPrinted>
  <dcterms:created xsi:type="dcterms:W3CDTF">2011-08-15T06:57:36Z</dcterms:created>
  <dcterms:modified xsi:type="dcterms:W3CDTF">2026-05-22T06:14:36Z</dcterms:modified>
</cp:coreProperties>
</file>