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-75" yWindow="-75" windowWidth="19350" windowHeight="14820"/>
  </bookViews>
  <sheets>
    <sheet name="РАСЧЕТ (2)" sheetId="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4"/>
  <c r="K12"/>
  <c r="M12"/>
  <c r="H12"/>
  <c r="L12" s="1"/>
  <c r="I12" l="1"/>
  <c r="J12" s="1"/>
</calcChain>
</file>

<file path=xl/sharedStrings.xml><?xml version="1.0" encoding="utf-8"?>
<sst xmlns="http://schemas.openxmlformats.org/spreadsheetml/2006/main" count="35" uniqueCount="34">
  <si>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</si>
  <si>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</si>
  <si>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</si>
  <si>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</si>
  <si>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</si>
  <si>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</si>
  <si>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</si>
  <si>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</si>
  <si>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</si>
  <si>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</si>
  <si>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</si>
  <si>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</si>
  <si>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</si>
  <si>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</si>
  <si>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</si>
  <si>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</si>
  <si>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</si>
  <si>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Н(М)ЦК, ЦДЕП контракта с учетом округления цены за ед. (руб.)</t>
  </si>
  <si>
    <t>В результате проведенного расчета Н(М)ЦК, контракта составила:</t>
  </si>
  <si>
    <t>шт</t>
  </si>
  <si>
    <t>Поставщик №2 Алкотектор</t>
  </si>
  <si>
    <t>Поставщик №3 Рекогна</t>
  </si>
  <si>
    <t>Поставщик №1 СалюсМЕд</t>
  </si>
  <si>
    <t>УТВЕРЖДАЮ</t>
  </si>
  <si>
    <t xml:space="preserve">Директор СПб ГБУ  "Юго-западное управление региональных дорог и благоустройства»                                                           </t>
  </si>
  <si>
    <t>региональных дорог и благоустройства"</t>
  </si>
  <si>
    <t>__________________ /Игнатенко А.А./</t>
  </si>
  <si>
    <t>(подпись/расшифровка подписи)</t>
  </si>
  <si>
    <t xml:space="preserve">Коэффициент вариации не превышает 33 %. Совокупность значений, используемых в расчете НМЦК считается однородной. </t>
  </si>
  <si>
    <t xml:space="preserve">  Расчет НМЦК составил:</t>
  </si>
  <si>
    <t xml:space="preserve"> Специалист по закупкам:</t>
  </si>
  <si>
    <t>Коротенко В.А.</t>
  </si>
  <si>
    <r>
      <t xml:space="preserve">Триммер бензиновый </t>
    </r>
    <r>
      <rPr>
        <sz val="9"/>
        <color theme="1"/>
        <rFont val="Times New Roman"/>
        <family val="1"/>
        <charset val="204"/>
      </rPr>
      <t>CHAMPION T463S-2</t>
    </r>
  </si>
  <si>
    <t>Специалист  отдела снабжения                                                                           Воронин С.И.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</si>
</sst>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0.000"/>
  </numFmts>
  <fonts count="24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4" fillId="0" borderId="0"/>
    <xf numFmtId="164" fontId="15" fillId="0" borderId="0" applyFont="0" applyFill="0" applyBorder="0" applyAlignment="0" applyProtection="0"/>
    <xf numFmtId="0" fontId="16" fillId="0" borderId="0"/>
  </cellStyleXfs>
  <cellXfs count="75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/>
    <xf numFmtId="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64" fontId="3" fillId="0" borderId="0" xfId="2" applyFont="1"/>
    <xf numFmtId="164" fontId="3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8" fillId="3" borderId="0" xfId="3" applyFont="1" applyFill="1" applyAlignment="1">
      <alignment horizontal="right" vertical="center"/>
    </xf>
    <xf numFmtId="0" fontId="12" fillId="0" borderId="0" xfId="0" applyFont="1" applyBorder="1" applyAlignment="1">
      <alignment vertical="center" wrapText="1"/>
    </xf>
    <xf numFmtId="0" fontId="0" fillId="4" borderId="0" xfId="0" applyFont="1" applyFill="1" applyBorder="1" applyAlignment="1"/>
    <xf numFmtId="0" fontId="0" fillId="4" borderId="0" xfId="0" applyFont="1" applyFill="1" applyBorder="1" applyAlignment="1">
      <alignment horizontal="center"/>
    </xf>
    <xf numFmtId="2" fontId="0" fillId="4" borderId="0" xfId="0" applyNumberFormat="1" applyFont="1" applyFill="1" applyBorder="1" applyAlignment="1"/>
    <xf numFmtId="0" fontId="0" fillId="4" borderId="7" xfId="0" applyFont="1" applyFill="1" applyBorder="1" applyAlignment="1"/>
    <xf numFmtId="0" fontId="20" fillId="4" borderId="7" xfId="0" applyFont="1" applyFill="1" applyBorder="1" applyAlignment="1">
      <alignment horizontal="right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right" vertical="center" wrapText="1"/>
    </xf>
    <xf numFmtId="49" fontId="6" fillId="4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vertical="center"/>
    </xf>
    <xf numFmtId="49" fontId="21" fillId="4" borderId="0" xfId="0" applyNumberFormat="1" applyFont="1" applyFill="1" applyBorder="1" applyAlignment="1">
      <alignment horizontal="left"/>
    </xf>
    <xf numFmtId="0" fontId="21" fillId="4" borderId="0" xfId="0" applyFont="1" applyFill="1" applyBorder="1" applyAlignment="1">
      <alignment horizontal="left"/>
    </xf>
    <xf numFmtId="0" fontId="20" fillId="4" borderId="0" xfId="0" applyFont="1" applyFill="1" applyBorder="1" applyAlignment="1"/>
    <xf numFmtId="0" fontId="21" fillId="4" borderId="0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4" fontId="0" fillId="0" borderId="0" xfId="0" applyNumberFormat="1" applyFont="1" applyAlignment="1"/>
    <xf numFmtId="0" fontId="21" fillId="0" borderId="0" xfId="0" applyNumberFormat="1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Alignment="1">
      <alignment horizontal="left"/>
    </xf>
    <xf numFmtId="0" fontId="21" fillId="0" borderId="0" xfId="0" applyNumberFormat="1" applyFont="1" applyAlignment="1">
      <alignment horizontal="center"/>
    </xf>
    <xf numFmtId="0" fontId="10" fillId="2" borderId="6" xfId="0" applyFont="1" applyFill="1" applyBorder="1" applyAlignment="1">
      <alignment horizontal="right" vertical="center" wrapText="1"/>
    </xf>
    <xf numFmtId="0" fontId="0" fillId="2" borderId="6" xfId="0" applyFill="1" applyBorder="1" applyAlignment="1">
      <alignment horizontal="right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7" fillId="0" borderId="0" xfId="3" applyFont="1" applyAlignment="1">
      <alignment horizontal="right" vertical="center" wrapText="1"/>
    </xf>
    <xf numFmtId="0" fontId="18" fillId="3" borderId="0" xfId="3" applyFont="1" applyFill="1" applyAlignment="1">
      <alignment horizontal="right" vertical="center" wrapText="1"/>
    </xf>
    <xf numFmtId="0" fontId="18" fillId="3" borderId="0" xfId="3" applyFont="1" applyFill="1" applyAlignment="1">
      <alignment horizontal="right" vertical="center"/>
    </xf>
    <xf numFmtId="0" fontId="1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</cellXfs>
  <cellStyles count="4">
    <cellStyle name="Обычный" xfId="0" builtinId="0"/>
    <cellStyle name="Обычный 2" xfId="1"/>
    <cellStyle name="Обычный 5" xfId="3"/>
    <cellStyle name="Финансовый" xfId="2" builtinId="3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63873</xdr:colOff>
      <xdr:row>10</xdr:row>
      <xdr:rowOff>1131794</xdr:rowOff>
    </xdr:from>
    <xdr:to>
      <xdr:col>9</xdr:col>
      <xdr:colOff>896471</xdr:colOff>
      <xdr:row>10</xdr:row>
      <xdr:rowOff>1446142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693523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10</xdr:row>
      <xdr:rowOff>1527361</xdr:rowOff>
    </xdr:from>
    <xdr:to>
      <xdr:col>9</xdr:col>
      <xdr:colOff>33618</xdr:colOff>
      <xdr:row>10</xdr:row>
      <xdr:rowOff>1916206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86650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10</xdr:row>
      <xdr:rowOff>249892</xdr:rowOff>
    </xdr:from>
    <xdr:to>
      <xdr:col>11</xdr:col>
      <xdr:colOff>7284</xdr:colOff>
      <xdr:row>10</xdr:row>
      <xdr:rowOff>554692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89434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9"/>
  <sheetViews>
    <sheetView tabSelected="1" topLeftCell="A2" zoomScaleNormal="100" zoomScaleSheetLayoutView="100" zoomScalePageLayoutView="115" workbookViewId="0">
      <selection activeCell="H15" sqref="H15"/>
    </sheetView>
  </sheetViews>
  <sheetFormatPr defaultColWidth="9.140625" defaultRowHeight="12.75"/>
  <cols>
    <col min="1" max="1" width="4.140625" style="1" customWidth="1"/>
    <col min="2" max="2" width="36.28515625" style="1" customWidth="1"/>
    <col min="3" max="3" width="7.140625" style="1" customWidth="1"/>
    <col min="4" max="4" width="8.140625" style="1" customWidth="1"/>
    <col min="5" max="5" width="13.140625" style="7" customWidth="1"/>
    <col min="6" max="6" width="13.7109375" style="7" customWidth="1"/>
    <col min="7" max="7" width="13.5703125" style="7" customWidth="1"/>
    <col min="8" max="8" width="16.140625" style="1" customWidth="1"/>
    <col min="9" max="9" width="17.140625" style="1" customWidth="1"/>
    <col min="10" max="10" width="13.85546875" style="1" customWidth="1"/>
    <col min="11" max="11" width="22.7109375" style="1" customWidth="1"/>
    <col min="12" max="12" width="14.85546875" style="1" customWidth="1"/>
    <col min="13" max="13" width="12.7109375" style="1" customWidth="1"/>
    <col min="14" max="16384" width="9.140625" style="1"/>
  </cols>
  <sheetData>
    <row r="1" spans="1:15" s="2" customFormat="1" ht="18.75" hidden="1">
      <c r="A1" s="62" t="s">
        <v>4</v>
      </c>
      <c r="B1" s="63"/>
      <c r="C1" s="57" t="s">
        <v>2</v>
      </c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5" s="2" customFormat="1" ht="18.7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5" s="2" customFormat="1" ht="18.75">
      <c r="A3" s="21"/>
      <c r="B3" s="21"/>
      <c r="C3" s="21"/>
      <c r="D3" s="21"/>
      <c r="E3" s="21"/>
      <c r="F3" s="21"/>
      <c r="G3" s="21"/>
      <c r="H3" s="21"/>
      <c r="I3" s="21"/>
      <c r="J3" s="21"/>
      <c r="K3" s="70" t="s">
        <v>23</v>
      </c>
      <c r="L3" s="70"/>
      <c r="M3" s="70"/>
    </row>
    <row r="4" spans="1:15" s="2" customFormat="1" ht="18.75">
      <c r="A4" s="21"/>
      <c r="B4" s="21"/>
      <c r="C4" s="21"/>
      <c r="D4" s="21"/>
      <c r="E4" s="21"/>
      <c r="F4" s="21"/>
      <c r="G4" s="21"/>
      <c r="H4" s="21"/>
      <c r="I4" s="21"/>
      <c r="J4" s="21"/>
      <c r="K4" s="71" t="s">
        <v>24</v>
      </c>
      <c r="L4" s="72"/>
      <c r="M4" s="72"/>
    </row>
    <row r="5" spans="1:15" s="2" customFormat="1" ht="18.75">
      <c r="A5" s="21"/>
      <c r="B5" s="21"/>
      <c r="C5" s="21"/>
      <c r="D5" s="21"/>
      <c r="E5" s="21"/>
      <c r="F5" s="21"/>
      <c r="G5" s="21"/>
      <c r="H5" s="21"/>
      <c r="I5" s="21"/>
      <c r="J5" s="21"/>
      <c r="K5" s="72" t="s">
        <v>25</v>
      </c>
      <c r="L5" s="72"/>
      <c r="M5" s="72"/>
    </row>
    <row r="6" spans="1:15" ht="15.75">
      <c r="H6" s="8"/>
      <c r="K6" s="22"/>
      <c r="L6" s="22"/>
      <c r="M6" s="22"/>
    </row>
    <row r="7" spans="1:15" ht="15.75">
      <c r="H7" s="8"/>
      <c r="J7" s="14"/>
      <c r="K7" s="72" t="s">
        <v>26</v>
      </c>
      <c r="L7" s="72"/>
      <c r="M7" s="72"/>
    </row>
    <row r="8" spans="1:15">
      <c r="J8" s="14"/>
      <c r="L8" s="16"/>
      <c r="M8" s="15"/>
    </row>
    <row r="9" spans="1:15" ht="15.75" customHeight="1">
      <c r="A9" s="73" t="s">
        <v>6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23"/>
      <c r="O9" s="23"/>
    </row>
    <row r="10" spans="1:15">
      <c r="A10" s="57" t="s">
        <v>0</v>
      </c>
      <c r="B10" s="57" t="s">
        <v>7</v>
      </c>
      <c r="C10" s="59" t="s">
        <v>8</v>
      </c>
      <c r="D10" s="61" t="s">
        <v>9</v>
      </c>
      <c r="E10" s="57" t="s">
        <v>3</v>
      </c>
      <c r="F10" s="57"/>
      <c r="G10" s="57"/>
      <c r="H10" s="64" t="s">
        <v>13</v>
      </c>
      <c r="I10" s="65"/>
      <c r="J10" s="66"/>
      <c r="K10" s="67" t="s">
        <v>14</v>
      </c>
      <c r="L10" s="68"/>
      <c r="M10" s="69"/>
    </row>
    <row r="11" spans="1:15" ht="171">
      <c r="A11" s="58"/>
      <c r="B11" s="58"/>
      <c r="C11" s="60"/>
      <c r="D11" s="60"/>
      <c r="E11" s="9" t="s">
        <v>22</v>
      </c>
      <c r="F11" s="9" t="s">
        <v>20</v>
      </c>
      <c r="G11" s="9" t="s">
        <v>21</v>
      </c>
      <c r="H11" s="19" t="s">
        <v>10</v>
      </c>
      <c r="I11" s="19" t="s">
        <v>11</v>
      </c>
      <c r="J11" s="19" t="s">
        <v>12</v>
      </c>
      <c r="K11" s="4" t="s">
        <v>15</v>
      </c>
      <c r="L11" s="19" t="s">
        <v>16</v>
      </c>
      <c r="M11" s="19" t="s">
        <v>17</v>
      </c>
    </row>
    <row r="12" spans="1:15" ht="33.75" customHeight="1">
      <c r="A12" s="13">
        <v>2</v>
      </c>
      <c r="B12" s="74" t="s">
        <v>32</v>
      </c>
      <c r="C12" s="13" t="s">
        <v>19</v>
      </c>
      <c r="D12" s="18">
        <v>6</v>
      </c>
      <c r="E12" s="12">
        <v>14900</v>
      </c>
      <c r="F12" s="12">
        <v>15132</v>
      </c>
      <c r="G12" s="12">
        <v>23650</v>
      </c>
      <c r="H12" s="20">
        <f>ROUND(AVERAGE(E12:G12),2)</f>
        <v>17894</v>
      </c>
      <c r="I12" s="3">
        <f>SQRT(((SUM((POWER(G12-H12,2)),(POWER(F12-H12,2)),(POWER(E12-H12,2)))/(COLUMNS(E12:G12)-1))))</f>
        <v>4986.1917331767336</v>
      </c>
      <c r="J12" s="3">
        <f>I12/H12*100</f>
        <v>27.865160015517681</v>
      </c>
      <c r="K12" s="5">
        <f>D12*E12</f>
        <v>89400</v>
      </c>
      <c r="L12" s="5">
        <f>H12</f>
        <v>17894</v>
      </c>
      <c r="M12" s="5">
        <f>E12*D12</f>
        <v>89400</v>
      </c>
    </row>
    <row r="13" spans="1:15" ht="15">
      <c r="A13" s="48" t="s">
        <v>5</v>
      </c>
      <c r="B13" s="49"/>
      <c r="C13" s="49"/>
      <c r="D13" s="10"/>
      <c r="E13" s="50"/>
      <c r="F13" s="51"/>
      <c r="G13" s="51"/>
      <c r="H13" s="52"/>
      <c r="I13" s="52"/>
      <c r="J13" s="52"/>
      <c r="K13" s="52"/>
      <c r="L13" s="53"/>
      <c r="M13" s="5"/>
    </row>
    <row r="14" spans="1:15" ht="14.25">
      <c r="A14" s="54" t="s">
        <v>18</v>
      </c>
      <c r="B14" s="55"/>
      <c r="C14" s="55"/>
      <c r="D14" s="55"/>
      <c r="E14" s="55"/>
      <c r="F14" s="55"/>
      <c r="G14" s="55"/>
      <c r="H14" s="5">
        <f>M12</f>
        <v>89400</v>
      </c>
      <c r="I14" s="6" t="s">
        <v>1</v>
      </c>
      <c r="J14" s="54"/>
      <c r="K14" s="55"/>
      <c r="L14" s="55"/>
      <c r="M14" s="56"/>
    </row>
    <row r="15" spans="1:15">
      <c r="B15" s="11"/>
      <c r="E15" s="17"/>
    </row>
    <row r="17" spans="1:16" ht="15.75">
      <c r="A17" s="43" t="s">
        <v>33</v>
      </c>
      <c r="B17" s="43"/>
      <c r="C17" s="43"/>
      <c r="D17" s="43"/>
      <c r="E17" s="44"/>
      <c r="F17" s="44"/>
      <c r="G17" s="44"/>
      <c r="H17" s="43"/>
      <c r="I17" s="43"/>
    </row>
    <row r="18" spans="1:16" ht="15">
      <c r="A18" s="11"/>
      <c r="B18" s="24"/>
      <c r="C18" s="24"/>
      <c r="D18" s="25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4"/>
      <c r="P18" s="24"/>
    </row>
    <row r="19" spans="1:16" ht="15.75">
      <c r="A19" s="11"/>
      <c r="B19" s="27"/>
      <c r="C19" s="28"/>
      <c r="D19" s="29"/>
      <c r="E19" s="30"/>
      <c r="F19" s="26"/>
      <c r="G19" s="26"/>
      <c r="H19" s="26"/>
      <c r="I19" s="26"/>
      <c r="J19" s="26"/>
      <c r="K19" s="26"/>
      <c r="L19" s="26"/>
      <c r="M19" s="26"/>
      <c r="N19" s="26"/>
      <c r="O19" s="24"/>
      <c r="P19" s="24"/>
    </row>
    <row r="20" spans="1:16" ht="15">
      <c r="A20" s="11"/>
      <c r="B20" s="45" t="s">
        <v>27</v>
      </c>
      <c r="C20" s="45"/>
      <c r="D20" s="31"/>
      <c r="E20" s="32"/>
      <c r="F20" s="26"/>
      <c r="G20" s="26"/>
      <c r="H20" s="26"/>
      <c r="I20" s="26"/>
      <c r="J20" s="26"/>
      <c r="K20" s="26"/>
      <c r="L20" s="26"/>
      <c r="M20" s="26"/>
      <c r="N20" s="26"/>
      <c r="O20" s="24"/>
      <c r="P20" s="24"/>
    </row>
    <row r="21" spans="1:16" ht="15">
      <c r="A21" s="11"/>
      <c r="B21" s="24"/>
      <c r="C21" s="24"/>
      <c r="D21" s="25"/>
      <c r="E21" s="24"/>
      <c r="F21" s="33"/>
      <c r="G21" s="33"/>
      <c r="H21" s="33"/>
      <c r="I21" s="24"/>
      <c r="J21" s="24"/>
      <c r="K21" s="24"/>
      <c r="L21" s="24"/>
      <c r="M21" s="24"/>
      <c r="N21" s="24"/>
      <c r="O21" s="24"/>
      <c r="P21" s="24"/>
    </row>
    <row r="22" spans="1:16" ht="15.75">
      <c r="A22" s="11"/>
      <c r="B22" s="34" t="s">
        <v>28</v>
      </c>
      <c r="C22" s="24"/>
      <c r="D22" s="25"/>
      <c r="E22" s="35"/>
      <c r="F22" s="35"/>
      <c r="G22" s="35"/>
      <c r="H22" s="35"/>
      <c r="I22" s="24"/>
      <c r="J22" s="35"/>
      <c r="K22" s="35"/>
      <c r="L22" s="35"/>
      <c r="M22" s="35"/>
      <c r="N22" s="35"/>
      <c r="O22" s="36"/>
      <c r="P22" s="36"/>
    </row>
    <row r="23" spans="1:16" ht="15">
      <c r="A23" s="11"/>
      <c r="B23" s="37"/>
      <c r="C23" s="37"/>
      <c r="D23" s="38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15">
      <c r="A24" s="11"/>
      <c r="B24" s="39"/>
      <c r="C24" s="39"/>
      <c r="D24" s="40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16" ht="15">
      <c r="A25" s="11"/>
      <c r="B25" s="46" t="s">
        <v>29</v>
      </c>
      <c r="C25" s="46"/>
      <c r="D25" s="46"/>
      <c r="E25" s="46"/>
      <c r="F25" s="39"/>
      <c r="G25" s="39"/>
      <c r="H25" s="39"/>
      <c r="I25" s="39"/>
      <c r="J25" s="39"/>
      <c r="K25" s="39"/>
      <c r="L25" s="39"/>
      <c r="M25" s="41"/>
      <c r="N25" s="39"/>
      <c r="O25" s="39"/>
      <c r="P25" s="39"/>
    </row>
    <row r="26" spans="1:16" ht="15">
      <c r="A26" s="11"/>
      <c r="B26" s="42" t="s">
        <v>30</v>
      </c>
      <c r="C26" s="47" t="s">
        <v>31</v>
      </c>
      <c r="D26" s="47"/>
      <c r="E26" s="47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</row>
    <row r="27" spans="1:16">
      <c r="A27" s="11"/>
      <c r="B27" s="11"/>
      <c r="C27" s="11"/>
      <c r="D27" s="11"/>
      <c r="E27" s="17"/>
      <c r="F27" s="17"/>
      <c r="G27" s="17"/>
      <c r="H27" s="11"/>
      <c r="I27" s="11"/>
      <c r="J27" s="11"/>
      <c r="K27" s="11"/>
      <c r="L27" s="11"/>
      <c r="M27" s="11"/>
      <c r="N27" s="11"/>
      <c r="O27" s="11"/>
      <c r="P27" s="11"/>
    </row>
    <row r="28" spans="1:16" ht="15.75">
      <c r="A28" s="11"/>
      <c r="B28" s="27"/>
      <c r="C28" s="28"/>
      <c r="D28" s="11"/>
      <c r="E28" s="17"/>
      <c r="F28" s="17"/>
      <c r="G28" s="17"/>
      <c r="H28" s="11"/>
      <c r="I28" s="11"/>
      <c r="J28" s="11"/>
      <c r="K28" s="11"/>
      <c r="L28" s="11"/>
      <c r="M28" s="11"/>
      <c r="N28" s="11"/>
      <c r="O28" s="11"/>
      <c r="P28" s="11"/>
    </row>
    <row r="29" spans="1:16">
      <c r="A29" s="11"/>
      <c r="B29" s="45" t="s">
        <v>27</v>
      </c>
      <c r="C29" s="45"/>
      <c r="D29" s="11"/>
      <c r="E29" s="17"/>
      <c r="F29" s="17"/>
      <c r="G29" s="17"/>
      <c r="H29" s="11"/>
      <c r="I29" s="11"/>
      <c r="J29" s="11"/>
      <c r="K29" s="11"/>
      <c r="L29" s="11"/>
      <c r="M29" s="11"/>
      <c r="N29" s="11"/>
      <c r="O29" s="11"/>
      <c r="P29" s="11"/>
    </row>
  </sheetData>
  <mergeCells count="22">
    <mergeCell ref="A1:B1"/>
    <mergeCell ref="C1:M1"/>
    <mergeCell ref="H10:J10"/>
    <mergeCell ref="K10:M10"/>
    <mergeCell ref="K3:M3"/>
    <mergeCell ref="K4:M4"/>
    <mergeCell ref="K5:M5"/>
    <mergeCell ref="K7:M7"/>
    <mergeCell ref="A9:M9"/>
    <mergeCell ref="A10:A11"/>
    <mergeCell ref="B10:B11"/>
    <mergeCell ref="C10:C11"/>
    <mergeCell ref="D10:D11"/>
    <mergeCell ref="E10:G10"/>
    <mergeCell ref="B20:C20"/>
    <mergeCell ref="B25:E25"/>
    <mergeCell ref="C26:E26"/>
    <mergeCell ref="B29:C29"/>
    <mergeCell ref="A13:C13"/>
    <mergeCell ref="E13:L13"/>
    <mergeCell ref="A14:G14"/>
    <mergeCell ref="J14:M14"/>
  </mergeCells>
  <pageMargins left="0.59055118110236227" right="0.59055118110236227" top="0.59055118110236227" bottom="0.59055118110236227" header="0.31496062992125984" footer="0.31496062992125984"/>
  <pageSetup paperSize="9" scale="60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Korotenko</cp:lastModifiedBy>
  <cp:lastPrinted>2026-02-25T13:48:38Z</cp:lastPrinted>
  <dcterms:created xsi:type="dcterms:W3CDTF">2014-01-15T18:15:09Z</dcterms:created>
  <dcterms:modified xsi:type="dcterms:W3CDTF">2026-05-20T13:37:32Z</dcterms:modified>
</cp:coreProperties>
</file>