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Лист1!$A$8:$N$14</definedName>
    <definedName name="_xlnm.Print_Titles" localSheetId="0">Лист1!$6:$7</definedName>
    <definedName name="_xlnm.Print_Area" localSheetId="0">Лист1!$A$1:$Q$22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T11" i="1"/>
  <c r="S11" i="1"/>
  <c r="R11" i="1"/>
  <c r="O11" i="1"/>
  <c r="P11" i="1" s="1"/>
  <c r="L11" i="1"/>
  <c r="H11" i="1"/>
  <c r="K11" i="1" s="1"/>
  <c r="N11" i="1" s="1"/>
  <c r="T10" i="1"/>
  <c r="S10" i="1"/>
  <c r="R10" i="1"/>
  <c r="P10" i="1"/>
  <c r="L10" i="1"/>
  <c r="H10" i="1"/>
  <c r="K10" i="1" s="1"/>
  <c r="N10" i="1" s="1"/>
  <c r="T12" i="1"/>
  <c r="S12" i="1"/>
  <c r="R12" i="1"/>
  <c r="O12" i="1"/>
  <c r="P12" i="1" s="1"/>
  <c r="L12" i="1"/>
  <c r="H12" i="1"/>
  <c r="K12" i="1" s="1"/>
  <c r="N12" i="1" s="1"/>
  <c r="T9" i="1"/>
  <c r="S9" i="1"/>
  <c r="R9" i="1"/>
  <c r="O9" i="1"/>
  <c r="P9" i="1" s="1"/>
  <c r="L9" i="1"/>
  <c r="H9" i="1"/>
  <c r="K9" i="1" s="1"/>
  <c r="N9" i="1" s="1"/>
  <c r="O13" i="1"/>
  <c r="M11" i="1" l="1"/>
  <c r="M10" i="1"/>
  <c r="M12" i="1"/>
  <c r="M9" i="1"/>
  <c r="P13" i="1"/>
  <c r="P14" i="1" s="1"/>
  <c r="T13" i="1"/>
  <c r="T14" i="1" s="1"/>
  <c r="S13" i="1"/>
  <c r="S14" i="1" s="1"/>
  <c r="R13" i="1"/>
  <c r="R14" i="1" s="1"/>
  <c r="L13" i="1"/>
  <c r="H13" i="1"/>
  <c r="K13" i="1" s="1"/>
  <c r="N13" i="1" s="1"/>
  <c r="N14" i="1" s="1"/>
  <c r="M13" i="1" l="1"/>
</calcChain>
</file>

<file path=xl/sharedStrings.xml><?xml version="1.0" encoding="utf-8"?>
<sst xmlns="http://schemas.openxmlformats.org/spreadsheetml/2006/main" count="46" uniqueCount="39">
  <si>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</si>
  <si>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</si>
  <si>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</si>
  <si>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</si>
  <si>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</si>
  <si>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</si>
  <si>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</si>
  <si>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</si>
  <si>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</si>
  <si>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</si>
  <si>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</si>
  <si>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</si>
  <si>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</si>
  <si>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</si>
  <si>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</si>
  <si>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</si>
  <si>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</si>
  <si>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</si>
  <si>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</si>
  <si>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Процкая Екатерина Вячеславовна Заместитель директора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</si>
  <si>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</si>
  <si>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</si>
  <si>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</si>
  <si>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согласовано:Директор: Коганкова Виктория Александровна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</si>
  <si>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</si>
  <si>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</si>
  <si>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</si>
  <si>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</si>
  <si>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</si>
  <si>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Батарея аккумуляторная литий-ионная (ААА)</t>
  </si>
  <si>
    <t>Батарея аккумуляторная литий-ионная (АА)</t>
  </si>
  <si>
    <t>Батарея аккумуляторная литий-ионная (9V крона)</t>
  </si>
  <si>
    <t>Зарядное устройство для аккумуляторов (ААА, АА)</t>
  </si>
  <si>
    <t>Зарядное устройство для аккумуляторов (9V крона)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</si>
  <si>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33 700,00 рублей</t>
  </si>
  <si>
    <t>шт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</si>
  <si>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поставку аккумуляторных батарей и зарядных устройств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491 с углубленным изучением математики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04.05.2026 № Б/Н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</si>
  <si>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Ответы на запрос получены от 3-х исполнителей Вх №1. Б/Н от 07.05.2026, Вх №2. Б/Н от 07.05.2026, Вх №3. Б/Н от 07.05.2026.</t>
  </si>
  <si>
    <t>мая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</si>
</sst>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left" vertical="center" wrapText="1" readingOrder="1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853440</xdr:colOff>
      <xdr:row>6</xdr:row>
      <xdr:rowOff>3493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853440</xdr:colOff>
      <xdr:row>7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14</xdr:col>
      <xdr:colOff>147</xdr:colOff>
      <xdr:row>7</xdr:row>
      <xdr:rowOff>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12</xdr:col>
      <xdr:colOff>2696</xdr:colOff>
      <xdr:row>7</xdr:row>
      <xdr:rowOff>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767715</xdr:colOff>
      <xdr:row>8</xdr:row>
      <xdr:rowOff>1905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13</xdr:row>
      <xdr:rowOff>19050</xdr:rowOff>
    </xdr:from>
    <xdr:to>
      <xdr:col>13</xdr:col>
      <xdr:colOff>636</xdr:colOff>
      <xdr:row>15</xdr:row>
      <xdr:rowOff>410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8</xdr:col>
      <xdr:colOff>0</xdr:colOff>
      <xdr:row>7</xdr:row>
      <xdr:rowOff>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21"/>
  <sheetViews>
    <sheetView tabSelected="1" view="pageBreakPreview" zoomScale="80" zoomScaleNormal="100" zoomScaleSheetLayoutView="80" workbookViewId="0">
      <selection activeCell="T9" sqref="T9:T13"/>
    </sheetView>
  </sheetViews>
  <sheetFormatPr defaultColWidth="9.140625" defaultRowHeight="12.75" x14ac:dyDescent="0.2"/>
  <cols>
    <col min="1" max="1" width="9.140625" style="4"/>
    <col min="2" max="2" width="34.570312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 x14ac:dyDescent="0.2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24" ht="15" customHeight="1" x14ac:dyDescent="0.2">
      <c r="A3" s="31" t="s">
        <v>24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24" ht="109.5" customHeight="1" x14ac:dyDescent="0.2">
      <c r="A4" s="32" t="s">
        <v>36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</row>
    <row r="5" spans="1:24" ht="16.5" customHeight="1" x14ac:dyDescent="0.2">
      <c r="A5" s="33" t="s">
        <v>37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24" ht="43.5" customHeight="1" x14ac:dyDescent="0.2">
      <c r="A6" s="30" t="s">
        <v>1</v>
      </c>
      <c r="B6" s="30" t="s">
        <v>2</v>
      </c>
      <c r="C6" s="30" t="s">
        <v>3</v>
      </c>
      <c r="D6" s="30"/>
      <c r="E6" s="30"/>
      <c r="F6" s="30"/>
      <c r="G6" s="30"/>
      <c r="H6" s="30"/>
      <c r="I6" s="30" t="s">
        <v>7</v>
      </c>
      <c r="J6" s="30" t="s">
        <v>8</v>
      </c>
      <c r="K6" s="30" t="s">
        <v>9</v>
      </c>
      <c r="L6" s="30"/>
      <c r="M6" s="30"/>
      <c r="N6" s="1" t="s">
        <v>18</v>
      </c>
      <c r="O6" s="34" t="s">
        <v>26</v>
      </c>
      <c r="P6" s="34" t="s">
        <v>27</v>
      </c>
      <c r="Q6" s="30" t="s">
        <v>25</v>
      </c>
    </row>
    <row r="7" spans="1:24" ht="89.25" x14ac:dyDescent="0.2">
      <c r="A7" s="30"/>
      <c r="B7" s="30"/>
      <c r="C7" s="3" t="s">
        <v>4</v>
      </c>
      <c r="D7" s="3" t="s">
        <v>5</v>
      </c>
      <c r="E7" s="3" t="s">
        <v>6</v>
      </c>
      <c r="F7" s="3"/>
      <c r="G7" s="3"/>
      <c r="H7" s="3"/>
      <c r="I7" s="30"/>
      <c r="J7" s="30"/>
      <c r="K7" s="3" t="s">
        <v>10</v>
      </c>
      <c r="L7" s="2" t="s">
        <v>11</v>
      </c>
      <c r="M7" s="2" t="s">
        <v>12</v>
      </c>
      <c r="N7" s="3"/>
      <c r="O7" s="35"/>
      <c r="P7" s="35"/>
      <c r="Q7" s="30"/>
    </row>
    <row r="8" spans="1:24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28</v>
      </c>
      <c r="Q8" s="5">
        <v>15</v>
      </c>
    </row>
    <row r="9" spans="1:24" ht="30" x14ac:dyDescent="0.2">
      <c r="A9" s="7">
        <v>1</v>
      </c>
      <c r="B9" s="26" t="s">
        <v>29</v>
      </c>
      <c r="C9" s="8">
        <v>850</v>
      </c>
      <c r="D9" s="8">
        <v>900</v>
      </c>
      <c r="E9" s="8">
        <v>950</v>
      </c>
      <c r="F9" s="8"/>
      <c r="G9" s="8"/>
      <c r="H9" s="8">
        <f t="shared" ref="H9:H12" si="0">C9+D9+E9</f>
        <v>2700</v>
      </c>
      <c r="I9" s="9">
        <v>8</v>
      </c>
      <c r="J9" s="9">
        <v>3</v>
      </c>
      <c r="K9" s="8">
        <f t="shared" ref="K9:K12" si="1">ROUND(H9/J9,2)</f>
        <v>900</v>
      </c>
      <c r="L9" s="8">
        <f t="shared" ref="L9:L12" si="2">STDEV(C9:E9)</f>
        <v>50</v>
      </c>
      <c r="M9" s="10">
        <f t="shared" ref="M9:M12" si="3">L9/K9</f>
        <v>5.5555555555555552E-2</v>
      </c>
      <c r="N9" s="22">
        <f>I9*K9</f>
        <v>7200</v>
      </c>
      <c r="O9" s="24">
        <f>C9</f>
        <v>850</v>
      </c>
      <c r="P9" s="24">
        <f>O9*I9</f>
        <v>6800</v>
      </c>
      <c r="Q9" s="9" t="s">
        <v>35</v>
      </c>
      <c r="R9" s="23">
        <f t="shared" ref="R9:R12" si="4">C9*$I9</f>
        <v>6800</v>
      </c>
      <c r="S9" s="23">
        <f t="shared" ref="S9:S12" si="5">D9*$I9</f>
        <v>7200</v>
      </c>
      <c r="T9" s="23">
        <f t="shared" ref="T9:T12" si="6">E9*$I9</f>
        <v>7600</v>
      </c>
      <c r="U9" s="11"/>
      <c r="V9" s="11"/>
      <c r="W9" s="11"/>
      <c r="X9" s="11"/>
    </row>
    <row r="10" spans="1:24" ht="30" x14ac:dyDescent="0.2">
      <c r="A10" s="7">
        <v>2</v>
      </c>
      <c r="B10" s="26" t="s">
        <v>30</v>
      </c>
      <c r="C10" s="8">
        <v>1050</v>
      </c>
      <c r="D10" s="8">
        <v>1100</v>
      </c>
      <c r="E10" s="8">
        <v>1150</v>
      </c>
      <c r="F10" s="8"/>
      <c r="G10" s="8"/>
      <c r="H10" s="8">
        <f t="shared" ref="H10:H11" si="7">C10+D10+E10</f>
        <v>3300</v>
      </c>
      <c r="I10" s="9">
        <v>8</v>
      </c>
      <c r="J10" s="9">
        <v>3</v>
      </c>
      <c r="K10" s="8">
        <f t="shared" ref="K10:K11" si="8">ROUND(H10/J10,2)</f>
        <v>1100</v>
      </c>
      <c r="L10" s="8">
        <f t="shared" ref="L10:L11" si="9">STDEV(C10:E10)</f>
        <v>50</v>
      </c>
      <c r="M10" s="10">
        <f t="shared" ref="M10:M11" si="10">L10/K10</f>
        <v>4.5454545454545456E-2</v>
      </c>
      <c r="N10" s="22">
        <f>I10*K10</f>
        <v>8800</v>
      </c>
      <c r="O10" s="24">
        <f>C10</f>
        <v>1050</v>
      </c>
      <c r="P10" s="24">
        <f>O10*I10</f>
        <v>8400</v>
      </c>
      <c r="Q10" s="9" t="s">
        <v>35</v>
      </c>
      <c r="R10" s="23">
        <f t="shared" ref="R10:R11" si="11">C10*$I10</f>
        <v>8400</v>
      </c>
      <c r="S10" s="23">
        <f t="shared" ref="S10:S11" si="12">D10*$I10</f>
        <v>8800</v>
      </c>
      <c r="T10" s="23">
        <f t="shared" ref="T10:T11" si="13">E10*$I10</f>
        <v>9200</v>
      </c>
      <c r="U10" s="11"/>
      <c r="V10" s="11"/>
      <c r="W10" s="11"/>
      <c r="X10" s="11"/>
    </row>
    <row r="11" spans="1:24" ht="30" x14ac:dyDescent="0.2">
      <c r="A11" s="7">
        <v>3</v>
      </c>
      <c r="B11" s="26" t="s">
        <v>31</v>
      </c>
      <c r="C11" s="8">
        <v>1100</v>
      </c>
      <c r="D11" s="8">
        <v>1150</v>
      </c>
      <c r="E11" s="8">
        <v>1200</v>
      </c>
      <c r="F11" s="8"/>
      <c r="G11" s="8"/>
      <c r="H11" s="8">
        <f t="shared" si="7"/>
        <v>3450</v>
      </c>
      <c r="I11" s="9">
        <v>8</v>
      </c>
      <c r="J11" s="9">
        <v>3</v>
      </c>
      <c r="K11" s="8">
        <f t="shared" si="8"/>
        <v>1150</v>
      </c>
      <c r="L11" s="8">
        <f t="shared" si="9"/>
        <v>50</v>
      </c>
      <c r="M11" s="10">
        <f t="shared" si="10"/>
        <v>4.3478260869565216E-2</v>
      </c>
      <c r="N11" s="22">
        <f>I11*K11</f>
        <v>9200</v>
      </c>
      <c r="O11" s="24">
        <f>C11</f>
        <v>1100</v>
      </c>
      <c r="P11" s="24">
        <f>O11*I11</f>
        <v>8800</v>
      </c>
      <c r="Q11" s="9" t="s">
        <v>35</v>
      </c>
      <c r="R11" s="23">
        <f t="shared" si="11"/>
        <v>8800</v>
      </c>
      <c r="S11" s="23">
        <f t="shared" si="12"/>
        <v>9200</v>
      </c>
      <c r="T11" s="23">
        <f t="shared" si="13"/>
        <v>9600</v>
      </c>
      <c r="U11" s="11"/>
      <c r="V11" s="11"/>
      <c r="W11" s="11"/>
      <c r="X11" s="11"/>
    </row>
    <row r="12" spans="1:24" ht="30" x14ac:dyDescent="0.2">
      <c r="A12" s="7">
        <v>4</v>
      </c>
      <c r="B12" s="26" t="s">
        <v>32</v>
      </c>
      <c r="C12" s="8">
        <v>3300</v>
      </c>
      <c r="D12" s="8">
        <v>3500</v>
      </c>
      <c r="E12" s="8">
        <v>3700</v>
      </c>
      <c r="F12" s="8"/>
      <c r="G12" s="8"/>
      <c r="H12" s="8">
        <f t="shared" si="0"/>
        <v>10500</v>
      </c>
      <c r="I12" s="9">
        <v>2</v>
      </c>
      <c r="J12" s="9">
        <v>3</v>
      </c>
      <c r="K12" s="8">
        <f t="shared" si="1"/>
        <v>3500</v>
      </c>
      <c r="L12" s="8">
        <f t="shared" si="2"/>
        <v>200</v>
      </c>
      <c r="M12" s="10">
        <f t="shared" si="3"/>
        <v>5.7142857142857141E-2</v>
      </c>
      <c r="N12" s="22">
        <f>I12*K12</f>
        <v>7000</v>
      </c>
      <c r="O12" s="24">
        <f>C12</f>
        <v>3300</v>
      </c>
      <c r="P12" s="24">
        <f>O12*I12</f>
        <v>6600</v>
      </c>
      <c r="Q12" s="9" t="s">
        <v>35</v>
      </c>
      <c r="R12" s="23">
        <f t="shared" si="4"/>
        <v>6600</v>
      </c>
      <c r="S12" s="23">
        <f t="shared" si="5"/>
        <v>7000</v>
      </c>
      <c r="T12" s="23">
        <f t="shared" si="6"/>
        <v>7400</v>
      </c>
      <c r="U12" s="11"/>
      <c r="V12" s="11"/>
      <c r="W12" s="11"/>
      <c r="X12" s="11"/>
    </row>
    <row r="13" spans="1:24" ht="30" x14ac:dyDescent="0.2">
      <c r="A13" s="7">
        <v>5</v>
      </c>
      <c r="B13" s="26" t="s">
        <v>33</v>
      </c>
      <c r="C13" s="8">
        <v>1550</v>
      </c>
      <c r="D13" s="8">
        <v>1650</v>
      </c>
      <c r="E13" s="8">
        <v>1750</v>
      </c>
      <c r="F13" s="8"/>
      <c r="G13" s="8"/>
      <c r="H13" s="8">
        <f t="shared" ref="H13" si="14">C13+D13+E13</f>
        <v>4950</v>
      </c>
      <c r="I13" s="9">
        <v>2</v>
      </c>
      <c r="J13" s="9">
        <v>3</v>
      </c>
      <c r="K13" s="8">
        <f t="shared" ref="K13" si="15">ROUND(H13/J13,2)</f>
        <v>1650</v>
      </c>
      <c r="L13" s="8">
        <f t="shared" ref="L13" si="16">STDEV(C13:E13)</f>
        <v>100</v>
      </c>
      <c r="M13" s="10">
        <f t="shared" ref="M13" si="17">L13/K13</f>
        <v>6.0606060606060608E-2</v>
      </c>
      <c r="N13" s="22">
        <f>I13*K13</f>
        <v>3300</v>
      </c>
      <c r="O13" s="24">
        <f>C13</f>
        <v>1550</v>
      </c>
      <c r="P13" s="24">
        <f>O13*I13</f>
        <v>3100</v>
      </c>
      <c r="Q13" s="9" t="s">
        <v>35</v>
      </c>
      <c r="R13" s="23">
        <f t="shared" ref="R13" si="18">C13*$I13</f>
        <v>3100</v>
      </c>
      <c r="S13" s="23">
        <f t="shared" ref="S13" si="19">D13*$I13</f>
        <v>3300</v>
      </c>
      <c r="T13" s="23">
        <f t="shared" ref="T13" si="20">E13*$I13</f>
        <v>3500</v>
      </c>
      <c r="U13" s="11"/>
      <c r="V13" s="11"/>
      <c r="W13" s="11"/>
      <c r="X13" s="11"/>
    </row>
    <row r="14" spans="1:24" x14ac:dyDescent="0.2">
      <c r="A14" s="28" t="s">
        <v>17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9"/>
      <c r="M14" s="29"/>
      <c r="N14" s="8">
        <f>SUM(N9:N13)</f>
        <v>35500</v>
      </c>
      <c r="O14" s="8"/>
      <c r="P14" s="25">
        <f>SUM(P9:P13)</f>
        <v>33700</v>
      </c>
      <c r="Q14" s="23"/>
      <c r="R14" s="23">
        <f>SUM(R9:R13)</f>
        <v>33700</v>
      </c>
      <c r="S14" s="23">
        <f t="shared" ref="S14:T14" si="21">SUM(S9:S13)</f>
        <v>35500</v>
      </c>
      <c r="T14" s="23">
        <f t="shared" si="21"/>
        <v>37300</v>
      </c>
      <c r="U14" s="11"/>
    </row>
    <row r="16" spans="1:24" x14ac:dyDescent="0.2">
      <c r="A16" s="27" t="s">
        <v>34</v>
      </c>
    </row>
    <row r="18" spans="1:17" x14ac:dyDescent="0.2">
      <c r="A18" s="12" t="s">
        <v>19</v>
      </c>
      <c r="B18" s="12"/>
      <c r="C18" s="12"/>
      <c r="D18" s="12"/>
      <c r="E18" s="12"/>
      <c r="F18" s="12"/>
      <c r="G18" s="12"/>
      <c r="H18" s="12"/>
      <c r="I18" s="13"/>
      <c r="J18" s="14"/>
      <c r="K18" s="14"/>
      <c r="L18" s="15">
        <v>8</v>
      </c>
      <c r="M18" s="16" t="s">
        <v>38</v>
      </c>
      <c r="N18" s="17">
        <v>2026</v>
      </c>
      <c r="O18" s="17"/>
      <c r="P18" s="17"/>
      <c r="Q18" s="13"/>
    </row>
    <row r="19" spans="1:17" x14ac:dyDescent="0.2">
      <c r="A19" s="18" t="s">
        <v>20</v>
      </c>
      <c r="B19" s="18"/>
      <c r="C19" s="13"/>
      <c r="D19" s="13"/>
      <c r="E19" s="13"/>
      <c r="F19" s="13"/>
      <c r="G19" s="13"/>
      <c r="H19" s="13"/>
      <c r="I19" s="13"/>
      <c r="J19" s="19" t="s">
        <v>21</v>
      </c>
      <c r="K19" s="19"/>
      <c r="L19" s="20"/>
      <c r="M19" s="15" t="s">
        <v>22</v>
      </c>
      <c r="N19" s="13"/>
      <c r="O19" s="13"/>
      <c r="P19" s="13"/>
      <c r="Q19" s="13"/>
    </row>
    <row r="20" spans="1:17" x14ac:dyDescent="0.2">
      <c r="A20" s="21" t="s">
        <v>23</v>
      </c>
      <c r="B20" s="21"/>
      <c r="C20" s="21"/>
      <c r="D20" s="21"/>
      <c r="E20" s="21"/>
      <c r="F20" s="21"/>
      <c r="G20" s="21"/>
      <c r="H20" s="21"/>
      <c r="J20" s="14"/>
      <c r="K20" s="14"/>
      <c r="L20" s="15">
        <v>8</v>
      </c>
      <c r="M20" s="16" t="s">
        <v>38</v>
      </c>
      <c r="N20" s="17">
        <v>2026</v>
      </c>
      <c r="O20" s="17"/>
      <c r="P20" s="17"/>
    </row>
    <row r="21" spans="1:17" x14ac:dyDescent="0.2">
      <c r="J21" s="19" t="s">
        <v>21</v>
      </c>
      <c r="K21" s="19"/>
      <c r="L21" s="20"/>
      <c r="M21" s="15" t="s">
        <v>22</v>
      </c>
      <c r="N21" s="13"/>
      <c r="O21" s="13"/>
      <c r="P21" s="13"/>
    </row>
  </sheetData>
  <autoFilter ref="A8:N14"/>
  <mergeCells count="15">
    <mergeCell ref="A2:Q2"/>
    <mergeCell ref="A3:Q3"/>
    <mergeCell ref="A4:Q4"/>
    <mergeCell ref="A5:Q5"/>
    <mergeCell ref="Q6:Q7"/>
    <mergeCell ref="O6:O7"/>
    <mergeCell ref="P6:P7"/>
    <mergeCell ref="A14:K14"/>
    <mergeCell ref="L14:M14"/>
    <mergeCell ref="A6:A7"/>
    <mergeCell ref="B6:B7"/>
    <mergeCell ref="C6:H6"/>
    <mergeCell ref="I6:I7"/>
    <mergeCell ref="J6:J7"/>
    <mergeCell ref="K6:M6"/>
  </mergeCells>
  <pageMargins left="0.39370078740157483" right="0.39370078740157483" top="0.39370078740157483" bottom="0.39370078740157483" header="0.31496062992125984" footer="0.31496062992125984"/>
  <pageSetup paperSize="9" scale="74" fitToHeight="2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2026-05-13T07:56:07Z</dcterms:modified>
</cp:coreProperties>
</file>