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Лист1!$A$8:$N$11</definedName>
    <definedName name="_xlnm.Print_Titles" localSheetId="0">Лист1!$6:$7</definedName>
    <definedName name="_xlnm.Print_Area" localSheetId="0">Лист1!$A$1:$Q$19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M9" i="1" l="1"/>
  <c r="T10" i="1"/>
  <c r="T11" i="1" s="1"/>
  <c r="S10" i="1"/>
  <c r="S11" i="1" s="1"/>
  <c r="R10" i="1"/>
  <c r="R11" i="1" s="1"/>
  <c r="O10" i="1"/>
  <c r="P10" i="1" s="1"/>
  <c r="P11" i="1" s="1"/>
  <c r="L10" i="1"/>
  <c r="H10" i="1"/>
  <c r="K10" i="1" s="1"/>
  <c r="N10" i="1" s="1"/>
  <c r="N11" i="1" s="1"/>
  <c r="M10" i="1" l="1"/>
</calcChain>
</file>

<file path=xl/sharedStrings.xml><?xml version="1.0" encoding="utf-8"?>
<sst xmlns="http://schemas.openxmlformats.org/spreadsheetml/2006/main" count="40" uniqueCount="36">
  <si>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</si>
  <si>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</si>
  <si>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</si>
  <si>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</si>
  <si>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</si>
  <si>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</si>
  <si>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</si>
  <si>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</si>
  <si>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</si>
  <si>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</si>
  <si>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</si>
  <si>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</si>
  <si>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</si>
  <si>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</si>
  <si>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</si>
  <si>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</si>
  <si>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</si>
  <si>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</si>
  <si>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</si>
  <si>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</si>
  <si>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</si>
  <si>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</si>
  <si>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</si>
  <si>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</si>
  <si>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</si>
  <si>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</si>
  <si>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</si>
  <si>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</si>
  <si>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</si>
  <si>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14 999,40 рублей</t>
  </si>
  <si>
    <t>Металлолом от демонтажа</t>
  </si>
  <si>
    <t>Металлолом от списания</t>
  </si>
  <si>
    <t>кг</t>
  </si>
  <si>
    <t>апрель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</si>
  <si>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оказание услуг по утилизации металлолома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30.03.2026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</si>
  <si>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07.04.2026, Вх №2. Б/Н от 07.04.2026, Вх №3. Б/Н от 07.04.2026.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</si>
</sst>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top" wrapText="1" readingOrder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10</xdr:row>
      <xdr:rowOff>19050</xdr:rowOff>
    </xdr:from>
    <xdr:to>
      <xdr:col>12</xdr:col>
      <xdr:colOff>225426</xdr:colOff>
      <xdr:row>11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8"/>
  <sheetViews>
    <sheetView tabSelected="1" view="pageBreakPreview" zoomScaleNormal="100" zoomScaleSheetLayoutView="100" workbookViewId="0">
      <selection activeCell="A5" sqref="A5:Q5"/>
    </sheetView>
  </sheetViews>
  <sheetFormatPr defaultColWidth="9.140625" defaultRowHeight="12.75" x14ac:dyDescent="0.2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24" ht="15" customHeight="1" x14ac:dyDescent="0.2">
      <c r="A3" s="28" t="s">
        <v>24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24" ht="109.5" customHeight="1" x14ac:dyDescent="0.2">
      <c r="A4" s="29" t="s">
        <v>34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</row>
    <row r="5" spans="1:24" ht="16.5" customHeight="1" x14ac:dyDescent="0.2">
      <c r="A5" s="30" t="s">
        <v>35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24" ht="43.5" customHeight="1" x14ac:dyDescent="0.2">
      <c r="A6" s="31" t="s">
        <v>1</v>
      </c>
      <c r="B6" s="31" t="s">
        <v>2</v>
      </c>
      <c r="C6" s="31" t="s">
        <v>3</v>
      </c>
      <c r="D6" s="31"/>
      <c r="E6" s="31"/>
      <c r="F6" s="31"/>
      <c r="G6" s="31"/>
      <c r="H6" s="31"/>
      <c r="I6" s="31" t="s">
        <v>7</v>
      </c>
      <c r="J6" s="31" t="s">
        <v>8</v>
      </c>
      <c r="K6" s="31" t="s">
        <v>9</v>
      </c>
      <c r="L6" s="31"/>
      <c r="M6" s="31"/>
      <c r="N6" s="1" t="s">
        <v>18</v>
      </c>
      <c r="O6" s="32" t="s">
        <v>26</v>
      </c>
      <c r="P6" s="32" t="s">
        <v>27</v>
      </c>
      <c r="Q6" s="31" t="s">
        <v>25</v>
      </c>
    </row>
    <row r="7" spans="1:24" ht="89.25" x14ac:dyDescent="0.2">
      <c r="A7" s="31"/>
      <c r="B7" s="31"/>
      <c r="C7" s="3" t="s">
        <v>4</v>
      </c>
      <c r="D7" s="3" t="s">
        <v>5</v>
      </c>
      <c r="E7" s="3" t="s">
        <v>6</v>
      </c>
      <c r="F7" s="3"/>
      <c r="G7" s="3"/>
      <c r="H7" s="3"/>
      <c r="I7" s="31"/>
      <c r="J7" s="31"/>
      <c r="K7" s="3" t="s">
        <v>10</v>
      </c>
      <c r="L7" s="2" t="s">
        <v>11</v>
      </c>
      <c r="M7" s="2" t="s">
        <v>12</v>
      </c>
      <c r="N7" s="3"/>
      <c r="O7" s="33"/>
      <c r="P7" s="33"/>
      <c r="Q7" s="31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15" x14ac:dyDescent="0.2">
      <c r="A9" s="7">
        <v>1</v>
      </c>
      <c r="B9" s="26" t="s">
        <v>30</v>
      </c>
      <c r="C9" s="8">
        <v>39</v>
      </c>
      <c r="D9" s="8">
        <v>45</v>
      </c>
      <c r="E9" s="8">
        <v>47</v>
      </c>
      <c r="F9" s="8"/>
      <c r="G9" s="8"/>
      <c r="H9" s="8">
        <f t="shared" ref="H9" si="0">C9+D9+E9</f>
        <v>131</v>
      </c>
      <c r="I9" s="9">
        <v>240</v>
      </c>
      <c r="J9" s="9">
        <v>3</v>
      </c>
      <c r="K9" s="8">
        <f t="shared" ref="K9" si="1">ROUND(H9/J9,2)</f>
        <v>43.67</v>
      </c>
      <c r="L9" s="8">
        <f t="shared" ref="L9" si="2">STDEV(C9:E9)</f>
        <v>4.1633319989322661</v>
      </c>
      <c r="M9" s="10">
        <f t="shared" ref="M9" si="3">L9/K9</f>
        <v>9.5336203318806184E-2</v>
      </c>
      <c r="N9" s="22">
        <f>I9*K9</f>
        <v>10480.800000000001</v>
      </c>
      <c r="O9" s="24">
        <f>C9</f>
        <v>39</v>
      </c>
      <c r="P9" s="24">
        <f>O9*I9</f>
        <v>9360</v>
      </c>
      <c r="Q9" s="9" t="s">
        <v>32</v>
      </c>
      <c r="R9" s="23">
        <f t="shared" ref="R9" si="4">C9*$I9</f>
        <v>9360</v>
      </c>
      <c r="S9" s="23">
        <f t="shared" ref="S9" si="5">D9*$I9</f>
        <v>10800</v>
      </c>
      <c r="T9" s="23">
        <f t="shared" ref="T9" si="6">E9*$I9</f>
        <v>11280</v>
      </c>
      <c r="U9" s="11"/>
      <c r="V9" s="11"/>
      <c r="W9" s="11"/>
      <c r="X9" s="11"/>
    </row>
    <row r="10" spans="1:24" ht="15" x14ac:dyDescent="0.2">
      <c r="A10" s="7">
        <v>2</v>
      </c>
      <c r="B10" s="26" t="s">
        <v>31</v>
      </c>
      <c r="C10" s="8">
        <v>39</v>
      </c>
      <c r="D10" s="8">
        <v>45</v>
      </c>
      <c r="E10" s="8">
        <v>47</v>
      </c>
      <c r="F10" s="8"/>
      <c r="G10" s="8"/>
      <c r="H10" s="8">
        <f t="shared" ref="H10" si="7">C10+D10+E10</f>
        <v>131</v>
      </c>
      <c r="I10" s="9">
        <v>144.6</v>
      </c>
      <c r="J10" s="9">
        <v>3</v>
      </c>
      <c r="K10" s="8">
        <f t="shared" ref="K10" si="8">ROUND(H10/J10,2)</f>
        <v>43.67</v>
      </c>
      <c r="L10" s="8">
        <f t="shared" ref="L10" si="9">STDEV(C10:E10)</f>
        <v>4.1633319989322661</v>
      </c>
      <c r="M10" s="10">
        <f t="shared" ref="M10" si="10">L10/K10</f>
        <v>9.5336203318806184E-2</v>
      </c>
      <c r="N10" s="22">
        <f>I10*K10</f>
        <v>6314.6819999999998</v>
      </c>
      <c r="O10" s="24">
        <f>C10</f>
        <v>39</v>
      </c>
      <c r="P10" s="24">
        <f>O10*I10</f>
        <v>5639.4</v>
      </c>
      <c r="Q10" s="9" t="s">
        <v>32</v>
      </c>
      <c r="R10" s="23">
        <f t="shared" ref="R10" si="11">C10*$I10</f>
        <v>5639.4</v>
      </c>
      <c r="S10" s="23">
        <f t="shared" ref="S10" si="12">D10*$I10</f>
        <v>6507</v>
      </c>
      <c r="T10" s="23">
        <f t="shared" ref="T10" si="13">E10*$I10</f>
        <v>6796.2</v>
      </c>
      <c r="U10" s="11"/>
      <c r="V10" s="11"/>
      <c r="W10" s="11"/>
      <c r="X10" s="11"/>
    </row>
    <row r="11" spans="1:24" x14ac:dyDescent="0.2">
      <c r="A11" s="34" t="s">
        <v>17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5"/>
      <c r="M11" s="35"/>
      <c r="N11" s="8">
        <f>SUM(N9:N10)</f>
        <v>16795.482</v>
      </c>
      <c r="O11" s="8"/>
      <c r="P11" s="25">
        <f>SUM(P9:P10)</f>
        <v>14999.4</v>
      </c>
      <c r="Q11" s="23"/>
      <c r="R11" s="23">
        <f>SUM(R9:R10)</f>
        <v>14999.4</v>
      </c>
      <c r="S11" s="23">
        <f t="shared" ref="S11:T11" si="14">SUM(S9:S10)</f>
        <v>17307</v>
      </c>
      <c r="T11" s="23">
        <f t="shared" si="14"/>
        <v>18076.2</v>
      </c>
      <c r="U11" s="11"/>
    </row>
    <row r="13" spans="1:24" x14ac:dyDescent="0.2">
      <c r="A13" s="27" t="s">
        <v>29</v>
      </c>
    </row>
    <row r="15" spans="1:24" x14ac:dyDescent="0.2">
      <c r="A15" s="12" t="s">
        <v>19</v>
      </c>
      <c r="B15" s="12"/>
      <c r="C15" s="12"/>
      <c r="D15" s="12"/>
      <c r="E15" s="12"/>
      <c r="F15" s="12"/>
      <c r="G15" s="12"/>
      <c r="H15" s="12"/>
      <c r="I15" s="13"/>
      <c r="J15" s="14"/>
      <c r="K15" s="14"/>
      <c r="L15" s="15">
        <v>8</v>
      </c>
      <c r="M15" s="16" t="s">
        <v>33</v>
      </c>
      <c r="N15" s="17">
        <v>2026</v>
      </c>
      <c r="O15" s="17"/>
      <c r="P15" s="17"/>
      <c r="Q15" s="13"/>
    </row>
    <row r="16" spans="1:24" x14ac:dyDescent="0.2">
      <c r="A16" s="18" t="s">
        <v>20</v>
      </c>
      <c r="B16" s="18"/>
      <c r="C16" s="13"/>
      <c r="D16" s="13"/>
      <c r="E16" s="13"/>
      <c r="F16" s="13"/>
      <c r="G16" s="13"/>
      <c r="H16" s="13"/>
      <c r="I16" s="13"/>
      <c r="J16" s="19" t="s">
        <v>21</v>
      </c>
      <c r="K16" s="19"/>
      <c r="L16" s="20"/>
      <c r="M16" s="15" t="s">
        <v>22</v>
      </c>
      <c r="N16" s="13"/>
      <c r="O16" s="13"/>
      <c r="P16" s="13"/>
      <c r="Q16" s="13"/>
    </row>
    <row r="17" spans="1:16" x14ac:dyDescent="0.2">
      <c r="A17" s="21" t="s">
        <v>23</v>
      </c>
      <c r="B17" s="21"/>
      <c r="C17" s="21"/>
      <c r="D17" s="21"/>
      <c r="E17" s="21"/>
      <c r="F17" s="21"/>
      <c r="G17" s="21"/>
      <c r="H17" s="21"/>
      <c r="J17" s="14"/>
      <c r="K17" s="14"/>
      <c r="L17" s="15">
        <v>8</v>
      </c>
      <c r="M17" s="16" t="s">
        <v>33</v>
      </c>
      <c r="N17" s="17">
        <v>2026</v>
      </c>
      <c r="O17" s="17"/>
      <c r="P17" s="17"/>
    </row>
    <row r="18" spans="1:16" x14ac:dyDescent="0.2">
      <c r="J18" s="19" t="s">
        <v>21</v>
      </c>
      <c r="K18" s="19"/>
      <c r="L18" s="20"/>
      <c r="M18" s="15" t="s">
        <v>22</v>
      </c>
      <c r="N18" s="13"/>
      <c r="O18" s="13"/>
      <c r="P18" s="13"/>
    </row>
  </sheetData>
  <autoFilter ref="A8:N11"/>
  <mergeCells count="15">
    <mergeCell ref="A11:K11"/>
    <mergeCell ref="L11:M11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2026-04-07T12:12:23Z</dcterms:modified>
</cp:coreProperties>
</file>