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Служебные в договорной\2026\Заправка картриджей\"/>
    </mc:Choice>
  </mc:AlternateContent>
  <bookViews>
    <workbookView xWindow="480" yWindow="72" windowWidth="15456" windowHeight="11016"/>
  </bookViews>
  <sheets>
    <sheet name="Расчет" sheetId="1" r:id="rId1"/>
    <sheet name="Лист3" sheetId="3" r:id="rId2"/>
  </sheets>
  <calcPr calcId="162913" fullPrecision="0"/>
</workbook>
</file>

<file path=xl/calcChain.xml><?xml version="1.0" encoding="utf-8"?>
<calcChain xmlns="http://schemas.openxmlformats.org/spreadsheetml/2006/main">
  <c r="L17" i="1" l="1"/>
  <c r="M17" i="1"/>
  <c r="O17" i="1"/>
  <c r="L18" i="1"/>
  <c r="M18" i="1"/>
  <c r="O18" i="1"/>
  <c r="N17" i="1" l="1"/>
  <c r="N18" i="1"/>
  <c r="L7" i="1"/>
  <c r="O7" i="1" s="1"/>
  <c r="M7" i="1"/>
  <c r="L8" i="1"/>
  <c r="O8" i="1" s="1"/>
  <c r="M8" i="1"/>
  <c r="L9" i="1"/>
  <c r="O9" i="1" s="1"/>
  <c r="M9" i="1"/>
  <c r="L10" i="1"/>
  <c r="O10" i="1" s="1"/>
  <c r="M10" i="1"/>
  <c r="L11" i="1"/>
  <c r="O11" i="1" s="1"/>
  <c r="M11" i="1"/>
  <c r="L12" i="1"/>
  <c r="O12" i="1" s="1"/>
  <c r="M12" i="1"/>
  <c r="L13" i="1"/>
  <c r="O13" i="1" s="1"/>
  <c r="M13" i="1"/>
  <c r="L14" i="1"/>
  <c r="O14" i="1" s="1"/>
  <c r="M14" i="1"/>
  <c r="L15" i="1"/>
  <c r="O15" i="1" s="1"/>
  <c r="M15" i="1"/>
  <c r="L16" i="1"/>
  <c r="O16" i="1" s="1"/>
  <c r="M16" i="1"/>
  <c r="M6" i="1"/>
  <c r="L6" i="1"/>
  <c r="O6" i="1" s="1"/>
  <c r="O19" i="1" l="1"/>
  <c r="N16" i="1"/>
  <c r="N15" i="1"/>
  <c r="N14" i="1"/>
  <c r="N13" i="1"/>
  <c r="N12" i="1"/>
  <c r="N11" i="1"/>
  <c r="N10" i="1"/>
  <c r="N9" i="1"/>
  <c r="N8" i="1"/>
  <c r="N7" i="1"/>
  <c r="N6" i="1"/>
</calcChain>
</file>

<file path=xl/sharedStrings.xml><?xml version="1.0" encoding="utf-8"?>
<sst xmlns="http://schemas.openxmlformats.org/spreadsheetml/2006/main" count="77" uniqueCount="58">
  <si>
    <t>(должность)</t>
  </si>
  <si>
    <t>(подпись/расшифровка подписи)</t>
  </si>
  <si>
    <t xml:space="preserve">Коэффициент вариации, % 
</t>
  </si>
  <si>
    <t xml:space="preserve"> Среднее квадратичное отклонение, руб.
</t>
  </si>
  <si>
    <t xml:space="preserve">Дата подготовки обоснования НМЦК:          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</si>
  <si>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</si>
  <si>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Лисак Т.К.</t>
  </si>
  <si>
    <t>Приложение № 1.3</t>
  </si>
  <si>
    <t>Расчет начальной (максимальной) цены контракта</t>
  </si>
  <si>
    <t>Наименование объекта закупки</t>
  </si>
  <si>
    <t>Кол-во</t>
  </si>
  <si>
    <t>№
 п/п</t>
  </si>
  <si>
    <t>бухгалтер</t>
  </si>
  <si>
    <t>Контрактный управляющий:</t>
  </si>
  <si>
    <r>
      <t>Цена предложенная участником № 1, руб. ц</t>
    </r>
    <r>
      <rPr>
        <b/>
        <sz val="9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</si>
  <si>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9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</si>
  <si>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9"/>
        <color theme="1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</si>
  <si>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9"/>
        <color theme="1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</si>
  <si>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9"/>
        <color theme="1"/>
        <rFont val="Calibri"/>
        <family val="2"/>
        <charset val="204"/>
      </rPr>
      <t>₅</t>
    </r>
  </si>
  <si>
    <r>
      <t xml:space="preserve">Общая
 стоимость, руб.
</t>
    </r>
    <r>
      <rPr>
        <sz val="9"/>
        <color theme="1"/>
        <rFont val="Calibri"/>
        <family val="2"/>
        <charset val="204"/>
        <scheme val="minor"/>
      </rPr>
      <t>Собщ.= Цср*количество</t>
    </r>
  </si>
  <si>
    <t xml:space="preserve">Итого: </t>
  </si>
  <si>
    <t xml:space="preserve">Заправка </t>
  </si>
  <si>
    <t xml:space="preserve">Оказание услуг по заправке картриджей  для ГБОУ СОШ №139 Калининского района </t>
  </si>
  <si>
    <t>Модель принтера</t>
  </si>
  <si>
    <t>Модель картриджа</t>
  </si>
  <si>
    <t>PC-211EV</t>
  </si>
  <si>
    <t>TN-423 + цвет</t>
  </si>
  <si>
    <t>CS-D111L</t>
  </si>
  <si>
    <t>TN-2090</t>
  </si>
  <si>
    <t>TN-2335</t>
  </si>
  <si>
    <t>DK-1110</t>
  </si>
  <si>
    <t>CE285A</t>
  </si>
  <si>
    <t>CE278A</t>
  </si>
  <si>
    <t>C-EXV42</t>
  </si>
  <si>
    <t>TN-1075</t>
  </si>
  <si>
    <t>Pantum</t>
  </si>
  <si>
    <t>Brother</t>
  </si>
  <si>
    <t>Samsung</t>
  </si>
  <si>
    <t>Kyocera</t>
  </si>
  <si>
    <t>HP</t>
  </si>
  <si>
    <t>Canon</t>
  </si>
  <si>
    <t xml:space="preserve">Brother </t>
  </si>
  <si>
    <t>M65550NW</t>
  </si>
  <si>
    <t>M6607NW</t>
  </si>
  <si>
    <t>HL-L8260CDW</t>
  </si>
  <si>
    <t>M2070</t>
  </si>
  <si>
    <t>DCP-7057R</t>
  </si>
  <si>
    <t>DCP-L2500R</t>
  </si>
  <si>
    <t>FS-1040</t>
  </si>
  <si>
    <t>P1102w</t>
  </si>
  <si>
    <t>1536dnf</t>
  </si>
  <si>
    <t>Ir 2202</t>
  </si>
  <si>
    <t>HL1110R</t>
  </si>
  <si>
    <t>З133-256-рр</t>
  </si>
  <si>
    <t>Р133-256-рр</t>
  </si>
  <si>
    <t>Катюша</t>
  </si>
  <si>
    <t>М133/Р133</t>
  </si>
  <si>
    <t>Для проведения электронного магазина - НМЦК 62 000.00руб.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</si>
</sst>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Times New Roman"/>
      <family val="1"/>
      <charset val="1"/>
    </font>
    <font>
      <b/>
      <sz val="9"/>
      <color theme="1"/>
      <name val="Times New Roman"/>
      <family val="1"/>
      <charset val="204"/>
    </font>
    <font>
      <b/>
      <sz val="9"/>
      <color theme="1"/>
      <name val="Calibri"/>
      <family val="2"/>
      <charset val="204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8" fillId="0" borderId="0" xfId="0" applyFont="1" applyAlignment="1"/>
    <xf numFmtId="0" fontId="2" fillId="0" borderId="0" xfId="0" applyFont="1"/>
    <xf numFmtId="0" fontId="4" fillId="0" borderId="1" xfId="0" applyFont="1" applyBorder="1" applyAlignment="1">
      <alignment horizontal="center" vertical="center" wrapText="1" shrinkToFit="1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8" fillId="0" borderId="2" xfId="0" applyFont="1" applyBorder="1"/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/>
    </xf>
    <xf numFmtId="2" fontId="3" fillId="0" borderId="6" xfId="0" applyNumberFormat="1" applyFont="1" applyBorder="1" applyAlignment="1">
      <alignment horizontal="center" vertical="center" wrapText="1" shrinkToFit="1"/>
    </xf>
    <xf numFmtId="2" fontId="4" fillId="0" borderId="1" xfId="0" applyNumberFormat="1" applyFont="1" applyBorder="1" applyAlignment="1">
      <alignment horizontal="center" vertical="center" wrapText="1" shrinkToFi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top" wrapText="1"/>
    </xf>
    <xf numFmtId="9" fontId="10" fillId="0" borderId="1" xfId="1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/>
    <xf numFmtId="0" fontId="10" fillId="0" borderId="1" xfId="0" applyFont="1" applyBorder="1" applyAlignment="1">
      <alignment horizontal="center" vertical="top" wrapText="1" shrinkToFit="1"/>
    </xf>
    <xf numFmtId="0" fontId="9" fillId="2" borderId="1" xfId="0" applyFont="1" applyFill="1" applyBorder="1" applyAlignment="1">
      <alignment horizontal="center" vertical="distributed"/>
    </xf>
    <xf numFmtId="0" fontId="3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 shrinkToFit="1"/>
    </xf>
    <xf numFmtId="0" fontId="10" fillId="0" borderId="5" xfId="0" applyFont="1" applyBorder="1" applyAlignment="1">
      <alignment horizontal="center" vertical="center" wrapText="1" shrinkToFit="1"/>
    </xf>
    <xf numFmtId="0" fontId="14" fillId="0" borderId="10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14" fillId="0" borderId="12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4" fillId="0" borderId="1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5" xfId="0" applyFont="1" applyBorder="1" applyAlignment="1">
      <alignment vertical="center"/>
    </xf>
    <xf numFmtId="2" fontId="3" fillId="0" borderId="5" xfId="0" applyNumberFormat="1" applyFont="1" applyBorder="1" applyAlignment="1">
      <alignment horizontal="center" vertical="center" wrapText="1" shrinkToFit="1"/>
    </xf>
    <xf numFmtId="2" fontId="14" fillId="0" borderId="10" xfId="0" applyNumberFormat="1" applyFont="1" applyBorder="1" applyAlignment="1">
      <alignment horizontal="right" vertical="center"/>
    </xf>
    <xf numFmtId="2" fontId="14" fillId="0" borderId="13" xfId="0" applyNumberFormat="1" applyFont="1" applyBorder="1" applyAlignment="1">
      <alignment horizontal="right" vertical="center"/>
    </xf>
    <xf numFmtId="2" fontId="14" fillId="0" borderId="1" xfId="0" applyNumberFormat="1" applyFont="1" applyBorder="1" applyAlignment="1">
      <alignment horizontal="right" vertical="center"/>
    </xf>
    <xf numFmtId="2" fontId="0" fillId="0" borderId="1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85725</xdr:colOff>
      <xdr:row>4</xdr:row>
      <xdr:rowOff>400050</xdr:rowOff>
    </xdr:from>
    <xdr:to>
      <xdr:col>14</xdr:col>
      <xdr:colOff>29210</xdr:colOff>
      <xdr:row>4</xdr:row>
      <xdr:rowOff>673100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34480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19050</xdr:colOff>
      <xdr:row>4</xdr:row>
      <xdr:rowOff>371475</xdr:rowOff>
    </xdr:from>
    <xdr:to>
      <xdr:col>13</xdr:col>
      <xdr:colOff>576580</xdr:colOff>
      <xdr:row>4</xdr:row>
      <xdr:rowOff>842645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419475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25"/>
  <sheetViews>
    <sheetView tabSelected="1" workbookViewId="0">
      <selection activeCell="G27" sqref="G27"/>
    </sheetView>
  </sheetViews>
  <sheetFormatPr defaultRowHeight="14.4" x14ac:dyDescent="0.3"/>
  <cols>
    <col min="1" max="1" width="3.33203125" customWidth="1"/>
    <col min="2" max="2" width="18.44140625" customWidth="1"/>
    <col min="3" max="3" width="10.88671875" customWidth="1"/>
    <col min="4" max="4" width="20" customWidth="1"/>
    <col min="5" max="5" width="13.109375" customWidth="1"/>
    <col min="6" max="6" width="8.88671875" customWidth="1"/>
    <col min="7" max="7" width="8.6640625" customWidth="1"/>
    <col min="10" max="10" width="6.77734375" customWidth="1"/>
    <col min="11" max="11" width="7.77734375" customWidth="1"/>
    <col min="12" max="12" width="12.21875" customWidth="1"/>
    <col min="13" max="13" width="11.88671875" customWidth="1"/>
    <col min="14" max="14" width="12.109375" customWidth="1"/>
    <col min="15" max="15" width="15.5546875" customWidth="1"/>
  </cols>
  <sheetData>
    <row r="1" spans="1:16" ht="15.6" x14ac:dyDescent="0.3">
      <c r="G1" s="34" t="s">
        <v>7</v>
      </c>
      <c r="H1" s="34"/>
      <c r="I1" s="34"/>
      <c r="J1" s="34"/>
      <c r="K1" s="34"/>
      <c r="L1" s="34"/>
      <c r="M1" s="34"/>
      <c r="N1" s="34"/>
      <c r="O1" s="6"/>
      <c r="P1" s="6"/>
    </row>
    <row r="2" spans="1:16" ht="24" customHeight="1" x14ac:dyDescent="0.3">
      <c r="A2" s="42" t="s">
        <v>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7"/>
      <c r="P2" s="7"/>
    </row>
    <row r="3" spans="1:16" ht="26.4" customHeight="1" x14ac:dyDescent="0.3">
      <c r="A3" s="35" t="s">
        <v>22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8"/>
    </row>
    <row r="4" spans="1:16" ht="1.2" customHeight="1" x14ac:dyDescent="0.3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14"/>
    </row>
    <row r="5" spans="1:16" s="29" customFormat="1" ht="74.400000000000006" customHeight="1" thickBot="1" x14ac:dyDescent="0.3">
      <c r="A5" s="24" t="s">
        <v>11</v>
      </c>
      <c r="B5" s="25" t="s">
        <v>9</v>
      </c>
      <c r="C5" s="49" t="s">
        <v>23</v>
      </c>
      <c r="D5" s="50"/>
      <c r="E5" s="25" t="s">
        <v>24</v>
      </c>
      <c r="F5" s="25" t="s">
        <v>10</v>
      </c>
      <c r="G5" s="30" t="s">
        <v>14</v>
      </c>
      <c r="H5" s="30" t="s">
        <v>15</v>
      </c>
      <c r="I5" s="30" t="s">
        <v>16</v>
      </c>
      <c r="J5" s="30" t="s">
        <v>17</v>
      </c>
      <c r="K5" s="30" t="s">
        <v>18</v>
      </c>
      <c r="L5" s="30" t="s">
        <v>5</v>
      </c>
      <c r="M5" s="26" t="s">
        <v>3</v>
      </c>
      <c r="N5" s="27" t="s">
        <v>2</v>
      </c>
      <c r="O5" s="28" t="s">
        <v>19</v>
      </c>
    </row>
    <row r="6" spans="1:16" s="9" customFormat="1" ht="34.799999999999997" customHeight="1" thickBot="1" x14ac:dyDescent="0.35">
      <c r="A6" s="16">
        <v>1</v>
      </c>
      <c r="B6" s="47" t="s">
        <v>21</v>
      </c>
      <c r="C6" s="46" t="s">
        <v>35</v>
      </c>
      <c r="D6" s="44" t="s">
        <v>42</v>
      </c>
      <c r="E6" s="44" t="s">
        <v>25</v>
      </c>
      <c r="F6" s="51">
        <v>5</v>
      </c>
      <c r="G6" s="62">
        <v>400</v>
      </c>
      <c r="H6" s="63">
        <v>445</v>
      </c>
      <c r="I6" s="59">
        <v>455</v>
      </c>
      <c r="J6" s="10"/>
      <c r="K6" s="10"/>
      <c r="L6" s="19">
        <f t="shared" ref="L6" si="0">AVERAGE(G6:K6)</f>
        <v>433.33</v>
      </c>
      <c r="M6" s="20">
        <f t="shared" ref="M6" si="1">STDEV(G6:K6)</f>
        <v>29.3</v>
      </c>
      <c r="N6" s="21">
        <f>M6/L6*100</f>
        <v>6.76</v>
      </c>
      <c r="O6" s="22">
        <f>L6*F6</f>
        <v>2166.65</v>
      </c>
    </row>
    <row r="7" spans="1:16" s="9" customFormat="1" ht="24" customHeight="1" thickBot="1" x14ac:dyDescent="0.35">
      <c r="A7" s="16">
        <v>2</v>
      </c>
      <c r="B7" s="47" t="s">
        <v>21</v>
      </c>
      <c r="C7" s="46" t="s">
        <v>35</v>
      </c>
      <c r="D7" s="44" t="s">
        <v>43</v>
      </c>
      <c r="E7" s="44" t="s">
        <v>25</v>
      </c>
      <c r="F7" s="51">
        <v>25</v>
      </c>
      <c r="G7" s="62">
        <v>400</v>
      </c>
      <c r="H7" s="64">
        <v>445</v>
      </c>
      <c r="I7" s="59">
        <v>455</v>
      </c>
      <c r="J7" s="10"/>
      <c r="K7" s="10"/>
      <c r="L7" s="19">
        <f t="shared" ref="L7:L16" si="2">AVERAGE(G7:K7)</f>
        <v>433.33</v>
      </c>
      <c r="M7" s="20">
        <f t="shared" ref="M7:M16" si="3">STDEV(G7:K7)</f>
        <v>29.3</v>
      </c>
      <c r="N7" s="21">
        <f t="shared" ref="N7:N16" si="4">M7/L7*100</f>
        <v>6.76</v>
      </c>
      <c r="O7" s="22">
        <f t="shared" ref="O7:O16" si="5">L7*F7</f>
        <v>10833.25</v>
      </c>
    </row>
    <row r="8" spans="1:16" s="9" customFormat="1" ht="35.4" customHeight="1" thickBot="1" x14ac:dyDescent="0.35">
      <c r="A8" s="16">
        <v>3</v>
      </c>
      <c r="B8" s="47" t="s">
        <v>21</v>
      </c>
      <c r="C8" s="46" t="s">
        <v>36</v>
      </c>
      <c r="D8" s="44" t="s">
        <v>44</v>
      </c>
      <c r="E8" s="44" t="s">
        <v>26</v>
      </c>
      <c r="F8" s="51">
        <v>2</v>
      </c>
      <c r="G8" s="62">
        <v>1850</v>
      </c>
      <c r="H8" s="64">
        <v>1900</v>
      </c>
      <c r="I8" s="59">
        <v>1990</v>
      </c>
      <c r="J8" s="10"/>
      <c r="K8" s="10"/>
      <c r="L8" s="19">
        <f t="shared" si="2"/>
        <v>1913.33</v>
      </c>
      <c r="M8" s="20">
        <f t="shared" si="3"/>
        <v>70.95</v>
      </c>
      <c r="N8" s="21">
        <f t="shared" si="4"/>
        <v>3.71</v>
      </c>
      <c r="O8" s="22">
        <f t="shared" si="5"/>
        <v>3826.66</v>
      </c>
    </row>
    <row r="9" spans="1:16" s="9" customFormat="1" ht="22.8" customHeight="1" thickBot="1" x14ac:dyDescent="0.35">
      <c r="A9" s="16">
        <v>4</v>
      </c>
      <c r="B9" s="47" t="s">
        <v>21</v>
      </c>
      <c r="C9" s="46" t="s">
        <v>37</v>
      </c>
      <c r="D9" s="44" t="s">
        <v>45</v>
      </c>
      <c r="E9" s="44" t="s">
        <v>27</v>
      </c>
      <c r="F9" s="51">
        <v>4</v>
      </c>
      <c r="G9" s="62">
        <v>400</v>
      </c>
      <c r="H9" s="64">
        <v>415</v>
      </c>
      <c r="I9" s="59">
        <v>450</v>
      </c>
      <c r="J9" s="10"/>
      <c r="K9" s="10"/>
      <c r="L9" s="19">
        <f t="shared" si="2"/>
        <v>421.67</v>
      </c>
      <c r="M9" s="20">
        <f t="shared" si="3"/>
        <v>25.66</v>
      </c>
      <c r="N9" s="21">
        <f t="shared" si="4"/>
        <v>6.09</v>
      </c>
      <c r="O9" s="22">
        <f t="shared" si="5"/>
        <v>1686.68</v>
      </c>
    </row>
    <row r="10" spans="1:16" s="9" customFormat="1" ht="33.6" customHeight="1" thickBot="1" x14ac:dyDescent="0.35">
      <c r="A10" s="16">
        <v>5</v>
      </c>
      <c r="B10" s="47" t="s">
        <v>21</v>
      </c>
      <c r="C10" s="46" t="s">
        <v>36</v>
      </c>
      <c r="D10" s="44" t="s">
        <v>46</v>
      </c>
      <c r="E10" s="44" t="s">
        <v>28</v>
      </c>
      <c r="F10" s="51">
        <v>4</v>
      </c>
      <c r="G10" s="62">
        <v>300</v>
      </c>
      <c r="H10" s="64">
        <v>320</v>
      </c>
      <c r="I10" s="59">
        <v>337</v>
      </c>
      <c r="J10" s="10"/>
      <c r="K10" s="10"/>
      <c r="L10" s="19">
        <f t="shared" si="2"/>
        <v>319</v>
      </c>
      <c r="M10" s="20">
        <f t="shared" si="3"/>
        <v>18.52</v>
      </c>
      <c r="N10" s="21">
        <f t="shared" si="4"/>
        <v>5.81</v>
      </c>
      <c r="O10" s="22">
        <f t="shared" si="5"/>
        <v>1276</v>
      </c>
    </row>
    <row r="11" spans="1:16" s="9" customFormat="1" ht="32.4" customHeight="1" thickBot="1" x14ac:dyDescent="0.35">
      <c r="A11" s="16">
        <v>6</v>
      </c>
      <c r="B11" s="47" t="s">
        <v>21</v>
      </c>
      <c r="C11" s="46" t="s">
        <v>36</v>
      </c>
      <c r="D11" s="44" t="s">
        <v>47</v>
      </c>
      <c r="E11" s="44" t="s">
        <v>29</v>
      </c>
      <c r="F11" s="51">
        <v>20</v>
      </c>
      <c r="G11" s="62">
        <v>300</v>
      </c>
      <c r="H11" s="64">
        <v>315</v>
      </c>
      <c r="I11" s="59">
        <v>321</v>
      </c>
      <c r="J11" s="10"/>
      <c r="K11" s="10"/>
      <c r="L11" s="19">
        <f t="shared" si="2"/>
        <v>312</v>
      </c>
      <c r="M11" s="20">
        <f t="shared" si="3"/>
        <v>10.82</v>
      </c>
      <c r="N11" s="21">
        <f t="shared" si="4"/>
        <v>3.47</v>
      </c>
      <c r="O11" s="22">
        <f t="shared" si="5"/>
        <v>6240</v>
      </c>
    </row>
    <row r="12" spans="1:16" s="9" customFormat="1" ht="33" customHeight="1" thickBot="1" x14ac:dyDescent="0.35">
      <c r="A12" s="16">
        <v>7</v>
      </c>
      <c r="B12" s="47" t="s">
        <v>21</v>
      </c>
      <c r="C12" s="46" t="s">
        <v>38</v>
      </c>
      <c r="D12" s="44" t="s">
        <v>48</v>
      </c>
      <c r="E12" s="44" t="s">
        <v>30</v>
      </c>
      <c r="F12" s="51">
        <v>10</v>
      </c>
      <c r="G12" s="62">
        <v>1250</v>
      </c>
      <c r="H12" s="64">
        <v>1300</v>
      </c>
      <c r="I12" s="59">
        <v>1384</v>
      </c>
      <c r="J12" s="10"/>
      <c r="K12" s="10"/>
      <c r="L12" s="19">
        <f t="shared" si="2"/>
        <v>1311.33</v>
      </c>
      <c r="M12" s="20">
        <f t="shared" si="3"/>
        <v>67.72</v>
      </c>
      <c r="N12" s="21">
        <f t="shared" si="4"/>
        <v>5.16</v>
      </c>
      <c r="O12" s="22">
        <f t="shared" si="5"/>
        <v>13113.3</v>
      </c>
    </row>
    <row r="13" spans="1:16" s="9" customFormat="1" ht="35.4" customHeight="1" thickBot="1" x14ac:dyDescent="0.35">
      <c r="A13" s="16">
        <v>8</v>
      </c>
      <c r="B13" s="47" t="s">
        <v>21</v>
      </c>
      <c r="C13" s="46" t="s">
        <v>39</v>
      </c>
      <c r="D13" s="44" t="s">
        <v>49</v>
      </c>
      <c r="E13" s="44" t="s">
        <v>31</v>
      </c>
      <c r="F13" s="51">
        <v>10</v>
      </c>
      <c r="G13" s="62">
        <v>300</v>
      </c>
      <c r="H13" s="64">
        <v>315</v>
      </c>
      <c r="I13" s="59">
        <v>336</v>
      </c>
      <c r="J13" s="10"/>
      <c r="K13" s="10"/>
      <c r="L13" s="19">
        <f t="shared" si="2"/>
        <v>317</v>
      </c>
      <c r="M13" s="20">
        <f t="shared" si="3"/>
        <v>18.079999999999998</v>
      </c>
      <c r="N13" s="21">
        <f t="shared" si="4"/>
        <v>5.7</v>
      </c>
      <c r="O13" s="22">
        <f t="shared" si="5"/>
        <v>3170</v>
      </c>
    </row>
    <row r="14" spans="1:16" s="9" customFormat="1" ht="29.4" customHeight="1" thickBot="1" x14ac:dyDescent="0.35">
      <c r="A14" s="16">
        <v>9</v>
      </c>
      <c r="B14" s="47" t="s">
        <v>21</v>
      </c>
      <c r="C14" s="46" t="s">
        <v>39</v>
      </c>
      <c r="D14" s="44" t="s">
        <v>50</v>
      </c>
      <c r="E14" s="44" t="s">
        <v>32</v>
      </c>
      <c r="F14" s="51">
        <v>10</v>
      </c>
      <c r="G14" s="62">
        <v>300</v>
      </c>
      <c r="H14" s="64">
        <v>320</v>
      </c>
      <c r="I14" s="59">
        <v>339</v>
      </c>
      <c r="J14" s="10"/>
      <c r="K14" s="23"/>
      <c r="L14" s="19">
        <f t="shared" si="2"/>
        <v>319.67</v>
      </c>
      <c r="M14" s="20">
        <f t="shared" si="3"/>
        <v>19.5</v>
      </c>
      <c r="N14" s="21">
        <f t="shared" si="4"/>
        <v>6.1</v>
      </c>
      <c r="O14" s="22">
        <f t="shared" si="5"/>
        <v>3196.7</v>
      </c>
    </row>
    <row r="15" spans="1:16" s="9" customFormat="1" ht="33.6" customHeight="1" thickBot="1" x14ac:dyDescent="0.35">
      <c r="A15" s="16">
        <v>10</v>
      </c>
      <c r="B15" s="47" t="s">
        <v>21</v>
      </c>
      <c r="C15" s="46" t="s">
        <v>40</v>
      </c>
      <c r="D15" s="44" t="s">
        <v>51</v>
      </c>
      <c r="E15" s="44" t="s">
        <v>33</v>
      </c>
      <c r="F15" s="55">
        <v>10</v>
      </c>
      <c r="G15" s="65">
        <v>600</v>
      </c>
      <c r="H15" s="66">
        <v>630</v>
      </c>
      <c r="I15" s="60">
        <v>654</v>
      </c>
      <c r="J15" s="10"/>
      <c r="K15" s="23"/>
      <c r="L15" s="19">
        <f t="shared" si="2"/>
        <v>628</v>
      </c>
      <c r="M15" s="20">
        <f t="shared" si="3"/>
        <v>27.06</v>
      </c>
      <c r="N15" s="21">
        <f t="shared" si="4"/>
        <v>4.3099999999999996</v>
      </c>
      <c r="O15" s="22">
        <f t="shared" si="5"/>
        <v>6280</v>
      </c>
    </row>
    <row r="16" spans="1:16" s="9" customFormat="1" ht="28.2" customHeight="1" x14ac:dyDescent="0.3">
      <c r="A16" s="16">
        <v>11</v>
      </c>
      <c r="B16" s="52" t="s">
        <v>21</v>
      </c>
      <c r="C16" s="53" t="s">
        <v>41</v>
      </c>
      <c r="D16" s="54" t="s">
        <v>52</v>
      </c>
      <c r="E16" s="45" t="s">
        <v>34</v>
      </c>
      <c r="F16" s="56">
        <v>30</v>
      </c>
      <c r="G16" s="62">
        <v>300</v>
      </c>
      <c r="H16" s="67">
        <v>315</v>
      </c>
      <c r="I16" s="61">
        <v>329</v>
      </c>
      <c r="J16" s="58"/>
      <c r="K16" s="18"/>
      <c r="L16" s="19">
        <f t="shared" si="2"/>
        <v>314.67</v>
      </c>
      <c r="M16" s="20">
        <f t="shared" si="3"/>
        <v>14.5</v>
      </c>
      <c r="N16" s="21">
        <f t="shared" si="4"/>
        <v>4.6100000000000003</v>
      </c>
      <c r="O16" s="22">
        <f t="shared" si="5"/>
        <v>9440.1</v>
      </c>
    </row>
    <row r="17" spans="1:15" s="9" customFormat="1" ht="28.2" customHeight="1" thickBot="1" x14ac:dyDescent="0.35">
      <c r="A17" s="16">
        <v>12</v>
      </c>
      <c r="B17" s="52" t="s">
        <v>21</v>
      </c>
      <c r="C17" s="43" t="s">
        <v>55</v>
      </c>
      <c r="D17" s="44" t="s">
        <v>53</v>
      </c>
      <c r="E17" s="57" t="s">
        <v>56</v>
      </c>
      <c r="F17" s="56">
        <v>4</v>
      </c>
      <c r="G17" s="62">
        <v>500</v>
      </c>
      <c r="H17" s="67">
        <v>525</v>
      </c>
      <c r="I17" s="61">
        <v>534</v>
      </c>
      <c r="J17" s="58"/>
      <c r="K17" s="18"/>
      <c r="L17" s="19">
        <f t="shared" ref="L17:L18" si="6">AVERAGE(G17:K17)</f>
        <v>519.66999999999996</v>
      </c>
      <c r="M17" s="20">
        <f t="shared" ref="M17:M18" si="7">STDEV(G17:K17)</f>
        <v>17.62</v>
      </c>
      <c r="N17" s="21">
        <f t="shared" ref="N17:N18" si="8">M17/L17*100</f>
        <v>3.39</v>
      </c>
      <c r="O17" s="22">
        <f t="shared" ref="O17:O18" si="9">L17*F17</f>
        <v>2078.6799999999998</v>
      </c>
    </row>
    <row r="18" spans="1:15" s="9" customFormat="1" ht="28.2" customHeight="1" thickBot="1" x14ac:dyDescent="0.35">
      <c r="A18" s="16">
        <v>13</v>
      </c>
      <c r="B18" s="52" t="s">
        <v>21</v>
      </c>
      <c r="C18" s="43" t="s">
        <v>55</v>
      </c>
      <c r="D18" s="44" t="s">
        <v>54</v>
      </c>
      <c r="E18" s="57" t="s">
        <v>56</v>
      </c>
      <c r="F18" s="56">
        <v>4</v>
      </c>
      <c r="G18" s="62">
        <v>500</v>
      </c>
      <c r="H18" s="67">
        <v>525</v>
      </c>
      <c r="I18" s="61">
        <v>534</v>
      </c>
      <c r="J18" s="58"/>
      <c r="K18" s="18"/>
      <c r="L18" s="19">
        <f t="shared" si="6"/>
        <v>519.66999999999996</v>
      </c>
      <c r="M18" s="20">
        <f t="shared" si="7"/>
        <v>17.62</v>
      </c>
      <c r="N18" s="21">
        <f t="shared" si="8"/>
        <v>3.39</v>
      </c>
      <c r="O18" s="22">
        <f t="shared" si="9"/>
        <v>2078.6799999999998</v>
      </c>
    </row>
    <row r="19" spans="1:15" ht="15.6" x14ac:dyDescent="0.3">
      <c r="A19" s="15"/>
      <c r="B19" s="31"/>
      <c r="C19" s="48"/>
      <c r="D19" s="32"/>
      <c r="E19" s="32"/>
      <c r="F19" s="15"/>
      <c r="G19" s="17"/>
      <c r="H19" s="33"/>
      <c r="I19" s="33"/>
      <c r="J19" s="33"/>
      <c r="K19" s="33"/>
      <c r="L19" s="33"/>
      <c r="M19" s="40" t="s">
        <v>20</v>
      </c>
      <c r="N19" s="41"/>
      <c r="O19" s="17">
        <f>SUM(O6:O18)</f>
        <v>65386.7</v>
      </c>
    </row>
    <row r="20" spans="1:15" ht="15.75" customHeight="1" x14ac:dyDescent="0.3">
      <c r="A20" s="36" t="s">
        <v>4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</row>
    <row r="21" spans="1:15" ht="15.6" x14ac:dyDescent="0.3">
      <c r="B21" t="s">
        <v>57</v>
      </c>
      <c r="G21" s="5"/>
      <c r="H21" s="4"/>
      <c r="I21" s="13"/>
      <c r="J21" s="13"/>
    </row>
    <row r="22" spans="1:15" ht="15.75" customHeight="1" x14ac:dyDescent="0.3">
      <c r="A22" s="38" t="s">
        <v>13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2" t="s">
        <v>12</v>
      </c>
      <c r="M22" s="37" t="s">
        <v>6</v>
      </c>
      <c r="N22" s="37"/>
    </row>
    <row r="23" spans="1:15" ht="15.6" x14ac:dyDescent="0.3">
      <c r="A23" s="4"/>
      <c r="B23" s="4"/>
      <c r="C23" s="4"/>
      <c r="D23" s="4"/>
      <c r="E23" s="4"/>
      <c r="F23" s="4"/>
      <c r="G23" s="6"/>
      <c r="H23" s="4"/>
      <c r="I23" s="4"/>
      <c r="J23" s="4"/>
      <c r="K23" s="4"/>
      <c r="L23" s="12" t="s">
        <v>0</v>
      </c>
      <c r="M23" s="11" t="s">
        <v>1</v>
      </c>
      <c r="N23" s="11"/>
    </row>
    <row r="24" spans="1:15" x14ac:dyDescent="0.3">
      <c r="G24" s="3"/>
    </row>
    <row r="25" spans="1:15" x14ac:dyDescent="0.3">
      <c r="G25" s="3"/>
      <c r="L25" s="1"/>
    </row>
  </sheetData>
  <mergeCells count="9">
    <mergeCell ref="G1:N1"/>
    <mergeCell ref="A3:O3"/>
    <mergeCell ref="A20:N20"/>
    <mergeCell ref="M22:N22"/>
    <mergeCell ref="A22:K22"/>
    <mergeCell ref="A4:N4"/>
    <mergeCell ref="M19:N19"/>
    <mergeCell ref="A2:N2"/>
    <mergeCell ref="C5:D5"/>
  </mergeCells>
  <pageMargins left="0" right="0" top="0" bottom="0" header="0.31496062992125984" footer="0"/>
  <pageSetup paperSize="9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User</cp:lastModifiedBy>
  <cp:lastPrinted>2026-05-15T10:27:20Z</cp:lastPrinted>
  <dcterms:created xsi:type="dcterms:W3CDTF">2014-02-20T07:55:18Z</dcterms:created>
  <dcterms:modified xsi:type="dcterms:W3CDTF">2026-05-15T10:29:37Z</dcterms:modified>
</cp:coreProperties>
</file>