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7AB2C286-CF5B-44D6-8BF5-45B1B3E573E4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Лист1 (2)" sheetId="2" r:id="rId1"/>
  </sheets>
  <definedNames>
    <definedName name="_xlnm.Print_Area" localSheetId="0">'Лист1 (2)'!$A$1:$M$41</definedName>
  </definedNames>
  <calcPr calcId="191029"/>
</workbook>
</file>

<file path=xl/calcChain.xml><?xml version="1.0" encoding="utf-8"?>
<calcChain xmlns="http://schemas.openxmlformats.org/spreadsheetml/2006/main">
  <c r="F31" i="2" l="1"/>
  <c r="G31" i="2"/>
  <c r="E31" i="2" l="1"/>
  <c r="M17" i="2"/>
  <c r="K17" i="2"/>
  <c r="L17" i="2" s="1"/>
  <c r="J17" i="2"/>
  <c r="M18" i="2" l="1"/>
  <c r="K18" i="2"/>
  <c r="J18" i="2"/>
  <c r="L18" i="2" l="1"/>
  <c r="M16" i="2"/>
  <c r="K16" i="2"/>
  <c r="J16" i="2"/>
  <c r="M15" i="2"/>
  <c r="K15" i="2"/>
  <c r="J15" i="2"/>
  <c r="M14" i="2"/>
  <c r="K14" i="2"/>
  <c r="J14" i="2"/>
  <c r="M13" i="2"/>
  <c r="K13" i="2"/>
  <c r="J13" i="2"/>
  <c r="M12" i="2"/>
  <c r="K12" i="2"/>
  <c r="J12" i="2"/>
  <c r="M11" i="2"/>
  <c r="K11" i="2"/>
  <c r="J11" i="2"/>
  <c r="M10" i="2"/>
  <c r="K10" i="2"/>
  <c r="J10" i="2"/>
  <c r="M9" i="2"/>
  <c r="K9" i="2"/>
  <c r="J9" i="2"/>
  <c r="M8" i="2"/>
  <c r="K8" i="2"/>
  <c r="J8" i="2"/>
  <c r="M7" i="2"/>
  <c r="K7" i="2"/>
  <c r="J7" i="2"/>
  <c r="M6" i="2"/>
  <c r="K6" i="2"/>
  <c r="J6" i="2"/>
  <c r="L16" i="2" l="1"/>
  <c r="L7" i="2"/>
  <c r="L13" i="2"/>
  <c r="L9" i="2"/>
  <c r="L8" i="2"/>
  <c r="L12" i="2"/>
  <c r="L11" i="2"/>
  <c r="L15" i="2"/>
  <c r="L6" i="2"/>
  <c r="L10" i="2"/>
  <c r="L14" i="2"/>
  <c r="M20" i="2" l="1"/>
  <c r="M21" i="2"/>
  <c r="M22" i="2"/>
  <c r="M23" i="2"/>
  <c r="M24" i="2"/>
  <c r="M25" i="2"/>
  <c r="M26" i="2"/>
  <c r="M27" i="2"/>
  <c r="M28" i="2"/>
  <c r="M29" i="2"/>
  <c r="M30" i="2"/>
  <c r="M19" i="2"/>
  <c r="J29" i="2"/>
  <c r="K29" i="2"/>
  <c r="L29" i="2" s="1"/>
  <c r="J28" i="2"/>
  <c r="K28" i="2"/>
  <c r="J27" i="2"/>
  <c r="K27" i="2"/>
  <c r="L27" i="2" s="1"/>
  <c r="L28" i="2" l="1"/>
  <c r="J24" i="2"/>
  <c r="K24" i="2"/>
  <c r="J25" i="2"/>
  <c r="K25" i="2"/>
  <c r="J26" i="2"/>
  <c r="K26" i="2"/>
  <c r="K20" i="2"/>
  <c r="K21" i="2"/>
  <c r="J20" i="2"/>
  <c r="J21" i="2"/>
  <c r="L26" i="2" l="1"/>
  <c r="L25" i="2"/>
  <c r="L20" i="2"/>
  <c r="L21" i="2"/>
  <c r="L24" i="2"/>
  <c r="K23" i="2" l="1"/>
  <c r="J23" i="2"/>
  <c r="K22" i="2"/>
  <c r="J22" i="2"/>
  <c r="K19" i="2"/>
  <c r="J19" i="2"/>
  <c r="M31" i="2" l="1"/>
  <c r="L23" i="2"/>
  <c r="L22" i="2"/>
  <c r="L19" i="2"/>
  <c r="K30" i="2"/>
  <c r="J30" i="2" l="1"/>
  <c r="L30" i="2" l="1"/>
</calcChain>
</file>

<file path=xl/sharedStrings.xml><?xml version="1.0" encoding="utf-8"?>
<sst xmlns="http://schemas.openxmlformats.org/spreadsheetml/2006/main" count="70" uniqueCount="33">
  <si>
    <t>№ п/п</t>
  </si>
  <si>
    <t>Наименование товара</t>
  </si>
  <si>
    <t>Ед. измерения</t>
  </si>
  <si>
    <t>Кол-во товара</t>
  </si>
  <si>
    <t xml:space="preserve">Цена предл. №1 </t>
  </si>
  <si>
    <t>Цена предл. № 4</t>
  </si>
  <si>
    <t>Цена предл. № 5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</si>
  <si>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</si>
  <si>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</si>
  <si>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</si>
  <si>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0,00</t>
  </si>
  <si>
    <t>НМЦК</t>
  </si>
  <si>
    <t xml:space="preserve">Цена предл. 
№ 2 </t>
  </si>
  <si>
    <t xml:space="preserve">Цена предл. 
№ 3 </t>
  </si>
  <si>
    <t>*Закупка будет производиться у единственного поставщика по наименьшей цене</t>
  </si>
  <si>
    <t>НМЦК, руб., вкл. НДС (*)</t>
  </si>
  <si>
    <t>Директор</t>
  </si>
  <si>
    <t>Н.Г. Милюкова</t>
  </si>
  <si>
    <t>шт</t>
  </si>
  <si>
    <t>«Поставка канцелярских товаров для нужд лагеря дневного пребывания детей на базе ГБОУ Лицея № 40 Приморского района Санкт-Петербурга в 2026 году»</t>
  </si>
  <si>
    <t>Краски (12 цветов)</t>
  </si>
  <si>
    <t>Клей карандаш</t>
  </si>
  <si>
    <t xml:space="preserve"> Ватман формата А1</t>
  </si>
  <si>
    <t>Мел для рисования на асфальте 10 штук, 5 цветов</t>
  </si>
  <si>
    <t>Папка для рисования А 4, 40листов</t>
  </si>
  <si>
    <t xml:space="preserve"> Кисть из ворса № 6</t>
  </si>
  <si>
    <t xml:space="preserve">Фломастеры (12 цветов) </t>
  </si>
  <si>
    <t>Карандаши цветные (12 цветов)</t>
  </si>
  <si>
    <t xml:space="preserve">Цветная бумаг А4, 24 листа, 12 листов </t>
  </si>
  <si>
    <t>Стакан непроливайка</t>
  </si>
  <si>
    <t>Бумага офмсная А4, 500 листов</t>
  </si>
  <si>
    <t>Ножницы</t>
  </si>
  <si>
    <t>Клей ПВА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</si>
</sst>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/>
    <xf numFmtId="0" fontId="3" fillId="0" borderId="0" xfId="0" applyFont="1"/>
    <xf numFmtId="0" fontId="2" fillId="0" borderId="0" xfId="0" applyFont="1"/>
    <xf numFmtId="4" fontId="4" fillId="0" borderId="0" xfId="0" applyNumberFormat="1" applyFont="1"/>
    <xf numFmtId="4" fontId="1" fillId="0" borderId="0" xfId="0" applyNumberFormat="1" applyFont="1"/>
    <xf numFmtId="0" fontId="1" fillId="2" borderId="1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3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1"/>
  <sheetViews>
    <sheetView tabSelected="1" view="pageBreakPreview" zoomScaleNormal="100" zoomScaleSheetLayoutView="100" workbookViewId="0">
      <selection activeCell="F35" sqref="F35"/>
    </sheetView>
  </sheetViews>
  <sheetFormatPr defaultColWidth="8.85546875" defaultRowHeight="15" x14ac:dyDescent="0.25"/>
  <cols>
    <col min="1" max="1" width="5.42578125" style="7" customWidth="1"/>
    <col min="2" max="2" width="43.5703125" style="7" customWidth="1"/>
    <col min="3" max="4" width="4.85546875" style="7" customWidth="1"/>
    <col min="5" max="5" width="11.28515625" style="7" customWidth="1"/>
    <col min="6" max="6" width="11.28515625" style="7" bestFit="1" customWidth="1"/>
    <col min="7" max="7" width="11.5703125" style="7" customWidth="1"/>
    <col min="8" max="9" width="9.28515625" style="7" hidden="1" customWidth="1"/>
    <col min="10" max="10" width="11.28515625" style="7" bestFit="1" customWidth="1"/>
    <col min="11" max="12" width="9.28515625" style="7" bestFit="1" customWidth="1"/>
    <col min="13" max="13" width="11.28515625" style="7" bestFit="1" customWidth="1"/>
    <col min="14" max="14" width="8.85546875" style="7"/>
    <col min="15" max="15" width="13.5703125" style="7" bestFit="1" customWidth="1"/>
    <col min="16" max="16384" width="8.85546875" style="7"/>
  </cols>
  <sheetData>
    <row r="1" spans="1:13" ht="15.75" x14ac:dyDescent="0.25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33" customHeight="1" x14ac:dyDescent="0.25">
      <c r="A2" s="23" t="s">
        <v>19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4" spans="1:13" s="8" customFormat="1" ht="94.5" x14ac:dyDescent="0.25">
      <c r="A4" s="3" t="s">
        <v>0</v>
      </c>
      <c r="B4" s="3" t="s">
        <v>1</v>
      </c>
      <c r="C4" s="13" t="s">
        <v>2</v>
      </c>
      <c r="D4" s="13" t="s">
        <v>3</v>
      </c>
      <c r="E4" s="3" t="s">
        <v>4</v>
      </c>
      <c r="F4" s="3" t="s">
        <v>12</v>
      </c>
      <c r="G4" s="3" t="s">
        <v>13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15</v>
      </c>
    </row>
    <row r="5" spans="1:13" s="9" customFormat="1" ht="13.5" thickBo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</row>
    <row r="6" spans="1:13" s="8" customFormat="1" ht="36" customHeight="1" thickBot="1" x14ac:dyDescent="0.3">
      <c r="A6" s="4">
        <v>1</v>
      </c>
      <c r="B6" s="18" t="s">
        <v>22</v>
      </c>
      <c r="C6" s="19" t="s">
        <v>18</v>
      </c>
      <c r="D6" s="20">
        <v>25</v>
      </c>
      <c r="E6" s="5">
        <v>633</v>
      </c>
      <c r="F6" s="5">
        <v>708.96</v>
      </c>
      <c r="G6" s="5">
        <v>721.62</v>
      </c>
      <c r="H6" s="5" t="s">
        <v>10</v>
      </c>
      <c r="I6" s="5" t="s">
        <v>10</v>
      </c>
      <c r="J6" s="5">
        <f t="shared" ref="J6:J18" si="0">(E6+F6+G6)/3</f>
        <v>687.86</v>
      </c>
      <c r="K6" s="5">
        <f t="shared" ref="K6:K18" si="1">_xlfn.STDEV.S(E6,F6,G6)</f>
        <v>47.929986438554316</v>
      </c>
      <c r="L6" s="5">
        <f t="shared" ref="L6:L18" si="2">K6/J6*100</f>
        <v>6.967985700368434</v>
      </c>
      <c r="M6" s="5">
        <f t="shared" ref="M6:M17" si="3">E6</f>
        <v>633</v>
      </c>
    </row>
    <row r="7" spans="1:13" s="8" customFormat="1" ht="16.5" thickBot="1" x14ac:dyDescent="0.3">
      <c r="A7" s="4">
        <v>2</v>
      </c>
      <c r="B7" s="18" t="s">
        <v>23</v>
      </c>
      <c r="C7" s="19" t="s">
        <v>18</v>
      </c>
      <c r="D7" s="20">
        <v>10</v>
      </c>
      <c r="E7" s="5">
        <v>1470.6</v>
      </c>
      <c r="F7" s="5">
        <v>1647.07</v>
      </c>
      <c r="G7" s="5">
        <v>1676.47</v>
      </c>
      <c r="H7" s="5" t="s">
        <v>10</v>
      </c>
      <c r="I7" s="5" t="s">
        <v>10</v>
      </c>
      <c r="J7" s="5">
        <f t="shared" si="0"/>
        <v>1598.0466666666669</v>
      </c>
      <c r="K7" s="5">
        <f t="shared" si="1"/>
        <v>111.34666422184969</v>
      </c>
      <c r="L7" s="5">
        <f t="shared" si="2"/>
        <v>6.9676728811747051</v>
      </c>
      <c r="M7" s="5">
        <f t="shared" si="3"/>
        <v>1470.6</v>
      </c>
    </row>
    <row r="8" spans="1:13" s="8" customFormat="1" ht="16.5" thickBot="1" x14ac:dyDescent="0.3">
      <c r="A8" s="4">
        <v>3</v>
      </c>
      <c r="B8" s="24" t="s">
        <v>24</v>
      </c>
      <c r="C8" s="19" t="s">
        <v>18</v>
      </c>
      <c r="D8" s="20">
        <v>200</v>
      </c>
      <c r="E8" s="5">
        <v>760</v>
      </c>
      <c r="F8" s="5">
        <v>851.2</v>
      </c>
      <c r="G8" s="5">
        <v>866.4</v>
      </c>
      <c r="H8" s="5" t="s">
        <v>10</v>
      </c>
      <c r="I8" s="5" t="s">
        <v>10</v>
      </c>
      <c r="J8" s="5">
        <f t="shared" si="0"/>
        <v>825.86666666666667</v>
      </c>
      <c r="K8" s="5">
        <f t="shared" si="1"/>
        <v>57.546271237442774</v>
      </c>
      <c r="L8" s="5">
        <f t="shared" si="2"/>
        <v>6.967985700368434</v>
      </c>
      <c r="M8" s="5">
        <f t="shared" si="3"/>
        <v>760</v>
      </c>
    </row>
    <row r="9" spans="1:13" s="8" customFormat="1" ht="16.5" thickBot="1" x14ac:dyDescent="0.3">
      <c r="A9" s="4">
        <v>4</v>
      </c>
      <c r="B9" s="21" t="s">
        <v>20</v>
      </c>
      <c r="C9" s="19" t="s">
        <v>18</v>
      </c>
      <c r="D9" s="20">
        <v>10</v>
      </c>
      <c r="E9" s="5">
        <v>1037</v>
      </c>
      <c r="F9" s="5">
        <v>1161.44</v>
      </c>
      <c r="G9" s="5">
        <v>1182.18</v>
      </c>
      <c r="H9" s="5" t="s">
        <v>10</v>
      </c>
      <c r="I9" s="5" t="s">
        <v>10</v>
      </c>
      <c r="J9" s="5">
        <f t="shared" si="0"/>
        <v>1126.8733333333332</v>
      </c>
      <c r="K9" s="5">
        <f t="shared" si="1"/>
        <v>78.520372727931814</v>
      </c>
      <c r="L9" s="5">
        <f t="shared" si="2"/>
        <v>6.9679857003684367</v>
      </c>
      <c r="M9" s="5">
        <f t="shared" si="3"/>
        <v>1037</v>
      </c>
    </row>
    <row r="10" spans="1:13" s="8" customFormat="1" ht="16.5" thickBot="1" x14ac:dyDescent="0.3">
      <c r="A10" s="4">
        <v>5</v>
      </c>
      <c r="B10" s="18" t="s">
        <v>25</v>
      </c>
      <c r="C10" s="19" t="s">
        <v>18</v>
      </c>
      <c r="D10" s="20">
        <v>25</v>
      </c>
      <c r="E10" s="5">
        <v>1298.75</v>
      </c>
      <c r="F10" s="5">
        <v>1454.6</v>
      </c>
      <c r="G10" s="5">
        <v>1480.58</v>
      </c>
      <c r="H10" s="5" t="s">
        <v>10</v>
      </c>
      <c r="I10" s="5" t="s">
        <v>10</v>
      </c>
      <c r="J10" s="5">
        <f t="shared" si="0"/>
        <v>1411.3100000000002</v>
      </c>
      <c r="K10" s="5">
        <f t="shared" si="1"/>
        <v>98.341523783191349</v>
      </c>
      <c r="L10" s="5">
        <f t="shared" si="2"/>
        <v>6.9681022442405522</v>
      </c>
      <c r="M10" s="5">
        <f t="shared" si="3"/>
        <v>1298.75</v>
      </c>
    </row>
    <row r="11" spans="1:13" s="8" customFormat="1" ht="16.5" thickBot="1" x14ac:dyDescent="0.3">
      <c r="A11" s="4">
        <v>6</v>
      </c>
      <c r="B11" s="18" t="s">
        <v>26</v>
      </c>
      <c r="C11" s="19" t="s">
        <v>18</v>
      </c>
      <c r="D11" s="20">
        <v>10</v>
      </c>
      <c r="E11" s="5">
        <v>1824.8</v>
      </c>
      <c r="F11" s="5">
        <v>2043.78</v>
      </c>
      <c r="G11" s="5">
        <v>2080.27</v>
      </c>
      <c r="H11" s="5" t="s">
        <v>10</v>
      </c>
      <c r="I11" s="5" t="s">
        <v>10</v>
      </c>
      <c r="J11" s="5">
        <f t="shared" si="0"/>
        <v>1982.95</v>
      </c>
      <c r="K11" s="5">
        <f t="shared" si="1"/>
        <v>138.17180211606131</v>
      </c>
      <c r="L11" s="5">
        <f t="shared" si="2"/>
        <v>6.9679922396460476</v>
      </c>
      <c r="M11" s="5">
        <f t="shared" si="3"/>
        <v>1824.8</v>
      </c>
    </row>
    <row r="12" spans="1:13" s="8" customFormat="1" ht="16.5" thickBot="1" x14ac:dyDescent="0.3">
      <c r="A12" s="4">
        <v>7</v>
      </c>
      <c r="B12" s="18" t="s">
        <v>27</v>
      </c>
      <c r="C12" s="19" t="s">
        <v>18</v>
      </c>
      <c r="D12" s="20">
        <v>20</v>
      </c>
      <c r="E12" s="5">
        <v>2396.6</v>
      </c>
      <c r="F12" s="5">
        <v>2684.19</v>
      </c>
      <c r="G12" s="5">
        <v>2732.12</v>
      </c>
      <c r="H12" s="5" t="s">
        <v>10</v>
      </c>
      <c r="I12" s="5" t="s">
        <v>10</v>
      </c>
      <c r="J12" s="5">
        <f t="shared" si="0"/>
        <v>2604.3033333333333</v>
      </c>
      <c r="K12" s="5">
        <f t="shared" si="1"/>
        <v>181.46577427529783</v>
      </c>
      <c r="L12" s="5">
        <f t="shared" si="2"/>
        <v>6.9679200557269132</v>
      </c>
      <c r="M12" s="5">
        <f t="shared" si="3"/>
        <v>2396.6</v>
      </c>
    </row>
    <row r="13" spans="1:13" s="8" customFormat="1" ht="16.5" thickBot="1" x14ac:dyDescent="0.3">
      <c r="A13" s="4">
        <v>8</v>
      </c>
      <c r="B13" s="18" t="s">
        <v>28</v>
      </c>
      <c r="C13" s="19" t="s">
        <v>18</v>
      </c>
      <c r="D13" s="20">
        <v>20</v>
      </c>
      <c r="E13" s="5">
        <v>1518.4</v>
      </c>
      <c r="F13" s="5">
        <v>1700.61</v>
      </c>
      <c r="G13" s="5">
        <v>1730.98</v>
      </c>
      <c r="H13" s="5" t="s">
        <v>10</v>
      </c>
      <c r="I13" s="5" t="s">
        <v>10</v>
      </c>
      <c r="J13" s="5">
        <f t="shared" si="0"/>
        <v>1649.9966666666667</v>
      </c>
      <c r="K13" s="5">
        <f t="shared" si="1"/>
        <v>114.97324137960675</v>
      </c>
      <c r="L13" s="5">
        <f t="shared" si="2"/>
        <v>6.9680893120757865</v>
      </c>
      <c r="M13" s="5">
        <f t="shared" si="3"/>
        <v>1518.4</v>
      </c>
    </row>
    <row r="14" spans="1:13" s="8" customFormat="1" ht="16.5" thickBot="1" x14ac:dyDescent="0.3">
      <c r="A14" s="4">
        <v>9</v>
      </c>
      <c r="B14" s="18" t="s">
        <v>29</v>
      </c>
      <c r="C14" s="19" t="s">
        <v>18</v>
      </c>
      <c r="D14" s="20">
        <v>25</v>
      </c>
      <c r="E14" s="5">
        <v>806.75</v>
      </c>
      <c r="F14" s="5">
        <v>903.56</v>
      </c>
      <c r="G14" s="5">
        <v>919.7</v>
      </c>
      <c r="H14" s="5" t="s">
        <v>10</v>
      </c>
      <c r="I14" s="5" t="s">
        <v>10</v>
      </c>
      <c r="J14" s="5">
        <f t="shared" si="0"/>
        <v>876.67000000000007</v>
      </c>
      <c r="K14" s="5">
        <f t="shared" si="1"/>
        <v>61.087885050965717</v>
      </c>
      <c r="L14" s="5">
        <f t="shared" si="2"/>
        <v>6.9681733207439187</v>
      </c>
      <c r="M14" s="5">
        <f t="shared" si="3"/>
        <v>806.75</v>
      </c>
    </row>
    <row r="15" spans="1:13" s="8" customFormat="1" ht="16.5" thickBot="1" x14ac:dyDescent="0.3">
      <c r="A15" s="4">
        <v>10</v>
      </c>
      <c r="B15" s="24" t="s">
        <v>30</v>
      </c>
      <c r="C15" s="19" t="s">
        <v>18</v>
      </c>
      <c r="D15" s="20">
        <v>10</v>
      </c>
      <c r="E15" s="5">
        <v>3390</v>
      </c>
      <c r="F15" s="5">
        <v>3796.8</v>
      </c>
      <c r="G15" s="5">
        <v>3864.6</v>
      </c>
      <c r="H15" s="5" t="s">
        <v>10</v>
      </c>
      <c r="I15" s="5" t="s">
        <v>10</v>
      </c>
      <c r="J15" s="5">
        <f t="shared" si="0"/>
        <v>3683.7999999999997</v>
      </c>
      <c r="K15" s="5">
        <f t="shared" si="1"/>
        <v>256.68665723017239</v>
      </c>
      <c r="L15" s="5">
        <f t="shared" si="2"/>
        <v>6.967985700368434</v>
      </c>
      <c r="M15" s="5">
        <f t="shared" si="3"/>
        <v>3390</v>
      </c>
    </row>
    <row r="16" spans="1:13" s="8" customFormat="1" ht="16.5" thickBot="1" x14ac:dyDescent="0.3">
      <c r="A16" s="4">
        <v>11</v>
      </c>
      <c r="B16" s="18" t="s">
        <v>31</v>
      </c>
      <c r="C16" s="19" t="s">
        <v>18</v>
      </c>
      <c r="D16" s="20">
        <v>15</v>
      </c>
      <c r="E16" s="5">
        <v>3051.75</v>
      </c>
      <c r="F16" s="5">
        <v>3417.96</v>
      </c>
      <c r="G16" s="5">
        <v>3479</v>
      </c>
      <c r="H16" s="5" t="s">
        <v>10</v>
      </c>
      <c r="I16" s="5" t="s">
        <v>10</v>
      </c>
      <c r="J16" s="5">
        <f t="shared" si="0"/>
        <v>3316.2366666666662</v>
      </c>
      <c r="K16" s="5">
        <f t="shared" si="1"/>
        <v>231.07654150374793</v>
      </c>
      <c r="L16" s="5">
        <f t="shared" si="2"/>
        <v>6.9680352981566847</v>
      </c>
      <c r="M16" s="5">
        <f t="shared" si="3"/>
        <v>3051.75</v>
      </c>
    </row>
    <row r="17" spans="1:20" s="8" customFormat="1" ht="16.5" thickBot="1" x14ac:dyDescent="0.3">
      <c r="A17" s="4">
        <v>12</v>
      </c>
      <c r="B17" s="24" t="s">
        <v>32</v>
      </c>
      <c r="C17" s="19" t="s">
        <v>18</v>
      </c>
      <c r="D17" s="20">
        <v>15</v>
      </c>
      <c r="E17" s="5">
        <v>872.85</v>
      </c>
      <c r="F17" s="5">
        <v>977.59</v>
      </c>
      <c r="G17" s="5">
        <v>995.05</v>
      </c>
      <c r="H17" s="5" t="s">
        <v>10</v>
      </c>
      <c r="I17" s="5" t="s">
        <v>10</v>
      </c>
      <c r="J17" s="5">
        <f t="shared" ref="J17" si="4">(E17+F17+G17)/3</f>
        <v>948.49666666666656</v>
      </c>
      <c r="K17" s="5">
        <f t="shared" ref="K17" si="5">_xlfn.STDEV.S(E17,F17,G17)</f>
        <v>66.091047300926704</v>
      </c>
      <c r="L17" s="5">
        <f t="shared" ref="L17" si="6">K17/J17*100</f>
        <v>6.967978868412124</v>
      </c>
      <c r="M17" s="5">
        <f t="shared" si="3"/>
        <v>872.85</v>
      </c>
    </row>
    <row r="18" spans="1:20" s="8" customFormat="1" ht="16.5" thickBot="1" x14ac:dyDescent="0.3">
      <c r="A18" s="4">
        <v>13</v>
      </c>
      <c r="B18" s="24" t="s">
        <v>21</v>
      </c>
      <c r="C18" s="19" t="s">
        <v>18</v>
      </c>
      <c r="D18" s="20">
        <v>15</v>
      </c>
      <c r="E18" s="5">
        <v>1552.95</v>
      </c>
      <c r="F18" s="5">
        <v>1739.3</v>
      </c>
      <c r="G18" s="5">
        <v>1770.36</v>
      </c>
      <c r="H18" s="5" t="s">
        <v>10</v>
      </c>
      <c r="I18" s="5" t="s">
        <v>10</v>
      </c>
      <c r="J18" s="5">
        <f t="shared" si="0"/>
        <v>1687.5366666666666</v>
      </c>
      <c r="K18" s="5">
        <f t="shared" si="1"/>
        <v>117.58553921861871</v>
      </c>
      <c r="L18" s="5">
        <f t="shared" si="2"/>
        <v>6.9678805528345285</v>
      </c>
      <c r="M18" s="5">
        <f t="shared" ref="M18" si="7">E18</f>
        <v>1552.95</v>
      </c>
    </row>
    <row r="19" spans="1:20" s="8" customFormat="1" ht="16.5" hidden="1" customHeight="1" thickBot="1" x14ac:dyDescent="0.3">
      <c r="A19" s="4">
        <v>2</v>
      </c>
      <c r="B19" s="14"/>
      <c r="C19" s="15"/>
      <c r="D19" s="16"/>
      <c r="E19" s="5"/>
      <c r="F19" s="5"/>
      <c r="G19" s="5"/>
      <c r="H19" s="5"/>
      <c r="I19" s="5"/>
      <c r="J19" s="5">
        <f t="shared" ref="J19:J23" si="8">(E19+F19+G19)/3</f>
        <v>0</v>
      </c>
      <c r="K19" s="5" t="e">
        <f t="shared" ref="K19:K23" si="9">_xlfn.STDEV.S(E19,F19,G19)</f>
        <v>#DIV/0!</v>
      </c>
      <c r="L19" s="5" t="e">
        <f t="shared" ref="L19:L23" si="10">K19/J19*100</f>
        <v>#DIV/0!</v>
      </c>
      <c r="M19" s="5">
        <f>G19</f>
        <v>0</v>
      </c>
    </row>
    <row r="20" spans="1:20" s="8" customFormat="1" ht="16.5" hidden="1" thickBot="1" x14ac:dyDescent="0.3">
      <c r="A20" s="4">
        <v>3</v>
      </c>
      <c r="B20" s="14"/>
      <c r="C20" s="17"/>
      <c r="D20" s="16"/>
      <c r="E20" s="5"/>
      <c r="F20" s="5"/>
      <c r="G20" s="5"/>
      <c r="H20" s="5"/>
      <c r="I20" s="5"/>
      <c r="J20" s="5">
        <f t="shared" si="8"/>
        <v>0</v>
      </c>
      <c r="K20" s="5" t="e">
        <f t="shared" si="9"/>
        <v>#DIV/0!</v>
      </c>
      <c r="L20" s="5" t="e">
        <f t="shared" ref="L20:L21" si="11">K20/J20*100</f>
        <v>#DIV/0!</v>
      </c>
      <c r="M20" s="5">
        <f t="shared" ref="M20:M30" si="12">G20</f>
        <v>0</v>
      </c>
    </row>
    <row r="21" spans="1:20" s="8" customFormat="1" ht="16.5" hidden="1" thickBot="1" x14ac:dyDescent="0.3">
      <c r="A21" s="4">
        <v>4</v>
      </c>
      <c r="B21" s="14"/>
      <c r="C21" s="15"/>
      <c r="D21" s="16"/>
      <c r="E21" s="5"/>
      <c r="F21" s="5"/>
      <c r="G21" s="5"/>
      <c r="H21" s="5"/>
      <c r="I21" s="5"/>
      <c r="J21" s="5">
        <f t="shared" si="8"/>
        <v>0</v>
      </c>
      <c r="K21" s="5" t="e">
        <f t="shared" si="9"/>
        <v>#DIV/0!</v>
      </c>
      <c r="L21" s="5" t="e">
        <f t="shared" si="11"/>
        <v>#DIV/0!</v>
      </c>
      <c r="M21" s="5">
        <f t="shared" si="12"/>
        <v>0</v>
      </c>
    </row>
    <row r="22" spans="1:20" s="8" customFormat="1" ht="16.5" hidden="1" thickBot="1" x14ac:dyDescent="0.3">
      <c r="A22" s="4">
        <v>5</v>
      </c>
      <c r="B22" s="14"/>
      <c r="C22" s="17"/>
      <c r="D22" s="16"/>
      <c r="E22" s="5"/>
      <c r="F22" s="5"/>
      <c r="G22" s="5"/>
      <c r="H22" s="5"/>
      <c r="I22" s="5"/>
      <c r="J22" s="5">
        <f t="shared" si="8"/>
        <v>0</v>
      </c>
      <c r="K22" s="5" t="e">
        <f t="shared" si="9"/>
        <v>#DIV/0!</v>
      </c>
      <c r="L22" s="5" t="e">
        <f t="shared" si="10"/>
        <v>#DIV/0!</v>
      </c>
      <c r="M22" s="5">
        <f t="shared" si="12"/>
        <v>0</v>
      </c>
    </row>
    <row r="23" spans="1:20" s="8" customFormat="1" ht="16.5" hidden="1" thickBot="1" x14ac:dyDescent="0.3">
      <c r="A23" s="4">
        <v>6</v>
      </c>
      <c r="B23" s="14"/>
      <c r="C23" s="17"/>
      <c r="D23" s="16"/>
      <c r="E23" s="5"/>
      <c r="F23" s="5"/>
      <c r="G23" s="5"/>
      <c r="H23" s="5"/>
      <c r="I23" s="5"/>
      <c r="J23" s="5">
        <f t="shared" si="8"/>
        <v>0</v>
      </c>
      <c r="K23" s="5" t="e">
        <f t="shared" si="9"/>
        <v>#DIV/0!</v>
      </c>
      <c r="L23" s="5" t="e">
        <f t="shared" si="10"/>
        <v>#DIV/0!</v>
      </c>
      <c r="M23" s="5">
        <f t="shared" si="12"/>
        <v>0</v>
      </c>
    </row>
    <row r="24" spans="1:20" s="8" customFormat="1" ht="16.5" hidden="1" thickBot="1" x14ac:dyDescent="0.3">
      <c r="A24" s="4">
        <v>7</v>
      </c>
      <c r="B24" s="14"/>
      <c r="C24" s="17"/>
      <c r="D24" s="16"/>
      <c r="E24" s="5"/>
      <c r="F24" s="5"/>
      <c r="G24" s="5"/>
      <c r="H24" s="5"/>
      <c r="I24" s="5"/>
      <c r="J24" s="5">
        <f t="shared" ref="J24:J29" si="13">(E24+F24+G24)/3</f>
        <v>0</v>
      </c>
      <c r="K24" s="5" t="e">
        <f t="shared" ref="K24:K29" si="14">_xlfn.STDEV.S(E24,F24,G24)</f>
        <v>#DIV/0!</v>
      </c>
      <c r="L24" s="5" t="e">
        <f t="shared" ref="L24:L29" si="15">K24/J24*100</f>
        <v>#DIV/0!</v>
      </c>
      <c r="M24" s="5">
        <f t="shared" si="12"/>
        <v>0</v>
      </c>
    </row>
    <row r="25" spans="1:20" s="8" customFormat="1" ht="16.5" hidden="1" thickBot="1" x14ac:dyDescent="0.3">
      <c r="A25" s="4">
        <v>8</v>
      </c>
      <c r="B25" s="14"/>
      <c r="C25" s="17"/>
      <c r="D25" s="16"/>
      <c r="E25" s="5"/>
      <c r="F25" s="5"/>
      <c r="G25" s="5"/>
      <c r="H25" s="5"/>
      <c r="I25" s="5"/>
      <c r="J25" s="5">
        <f t="shared" si="13"/>
        <v>0</v>
      </c>
      <c r="K25" s="5" t="e">
        <f t="shared" si="14"/>
        <v>#DIV/0!</v>
      </c>
      <c r="L25" s="5" t="e">
        <f t="shared" si="15"/>
        <v>#DIV/0!</v>
      </c>
      <c r="M25" s="5">
        <f t="shared" si="12"/>
        <v>0</v>
      </c>
    </row>
    <row r="26" spans="1:20" s="8" customFormat="1" ht="16.5" hidden="1" thickBot="1" x14ac:dyDescent="0.3">
      <c r="A26" s="4">
        <v>9</v>
      </c>
      <c r="B26" s="14"/>
      <c r="C26" s="17"/>
      <c r="D26" s="16"/>
      <c r="E26" s="5"/>
      <c r="F26" s="5"/>
      <c r="G26" s="5"/>
      <c r="H26" s="5"/>
      <c r="I26" s="5"/>
      <c r="J26" s="5">
        <f t="shared" si="13"/>
        <v>0</v>
      </c>
      <c r="K26" s="5" t="e">
        <f t="shared" si="14"/>
        <v>#DIV/0!</v>
      </c>
      <c r="L26" s="5" t="e">
        <f t="shared" si="15"/>
        <v>#DIV/0!</v>
      </c>
      <c r="M26" s="5">
        <f t="shared" si="12"/>
        <v>0</v>
      </c>
    </row>
    <row r="27" spans="1:20" s="8" customFormat="1" ht="16.5" hidden="1" thickBot="1" x14ac:dyDescent="0.3">
      <c r="A27" s="4">
        <v>10</v>
      </c>
      <c r="B27" s="14"/>
      <c r="C27" s="17"/>
      <c r="D27" s="16"/>
      <c r="E27" s="5"/>
      <c r="F27" s="5"/>
      <c r="G27" s="5"/>
      <c r="H27" s="5"/>
      <c r="I27" s="5"/>
      <c r="J27" s="5">
        <f t="shared" si="13"/>
        <v>0</v>
      </c>
      <c r="K27" s="5" t="e">
        <f t="shared" si="14"/>
        <v>#DIV/0!</v>
      </c>
      <c r="L27" s="5" t="e">
        <f t="shared" si="15"/>
        <v>#DIV/0!</v>
      </c>
      <c r="M27" s="5">
        <f t="shared" si="12"/>
        <v>0</v>
      </c>
    </row>
    <row r="28" spans="1:20" s="8" customFormat="1" ht="16.5" hidden="1" thickBot="1" x14ac:dyDescent="0.3">
      <c r="A28" s="4">
        <v>11</v>
      </c>
      <c r="B28" s="14"/>
      <c r="C28" s="17"/>
      <c r="D28" s="16"/>
      <c r="E28" s="5"/>
      <c r="F28" s="5"/>
      <c r="G28" s="5"/>
      <c r="H28" s="5"/>
      <c r="I28" s="5"/>
      <c r="J28" s="5">
        <f t="shared" si="13"/>
        <v>0</v>
      </c>
      <c r="K28" s="5" t="e">
        <f t="shared" si="14"/>
        <v>#DIV/0!</v>
      </c>
      <c r="L28" s="5" t="e">
        <f t="shared" si="15"/>
        <v>#DIV/0!</v>
      </c>
      <c r="M28" s="5">
        <f t="shared" si="12"/>
        <v>0</v>
      </c>
    </row>
    <row r="29" spans="1:20" s="8" customFormat="1" ht="16.5" hidden="1" thickBot="1" x14ac:dyDescent="0.3">
      <c r="A29" s="4">
        <v>12</v>
      </c>
      <c r="B29" s="14"/>
      <c r="C29" s="17"/>
      <c r="D29" s="16"/>
      <c r="E29" s="5"/>
      <c r="F29" s="5"/>
      <c r="G29" s="5"/>
      <c r="H29" s="5"/>
      <c r="I29" s="5"/>
      <c r="J29" s="5">
        <f t="shared" si="13"/>
        <v>0</v>
      </c>
      <c r="K29" s="5" t="e">
        <f t="shared" si="14"/>
        <v>#DIV/0!</v>
      </c>
      <c r="L29" s="5" t="e">
        <f t="shared" si="15"/>
        <v>#DIV/0!</v>
      </c>
      <c r="M29" s="5">
        <f t="shared" si="12"/>
        <v>0</v>
      </c>
    </row>
    <row r="30" spans="1:20" s="8" customFormat="1" ht="16.5" hidden="1" thickBot="1" x14ac:dyDescent="0.3">
      <c r="A30" s="4">
        <v>13</v>
      </c>
      <c r="B30" s="14"/>
      <c r="C30" s="17"/>
      <c r="D30" s="16"/>
      <c r="E30" s="5"/>
      <c r="F30" s="5"/>
      <c r="G30" s="5"/>
      <c r="H30" s="5"/>
      <c r="I30" s="5"/>
      <c r="J30" s="5">
        <f>(E30+F30+G30)/3</f>
        <v>0</v>
      </c>
      <c r="K30" s="5" t="e">
        <f>_xlfn.STDEV.S(E30,F30,G30)</f>
        <v>#DIV/0!</v>
      </c>
      <c r="L30" s="5" t="e">
        <f>K30/J30*100</f>
        <v>#DIV/0!</v>
      </c>
      <c r="M30" s="5">
        <f t="shared" si="12"/>
        <v>0</v>
      </c>
    </row>
    <row r="31" spans="1:20" s="10" customFormat="1" ht="15.75" x14ac:dyDescent="0.25">
      <c r="A31" s="1"/>
      <c r="B31" s="1"/>
      <c r="C31" s="1"/>
      <c r="D31" s="1"/>
      <c r="E31" s="2">
        <f>SUM(E6:E18)</f>
        <v>20613.45</v>
      </c>
      <c r="F31" s="2">
        <f>SUM(F6:F18)</f>
        <v>23087.059999999998</v>
      </c>
      <c r="G31" s="2">
        <f>SUM(G6:G18)</f>
        <v>23499.329999999998</v>
      </c>
      <c r="H31" s="2"/>
      <c r="I31" s="2"/>
      <c r="J31" s="1"/>
      <c r="K31" s="1"/>
      <c r="L31" s="1"/>
      <c r="M31" s="2">
        <f>SUM(M19:M30)</f>
        <v>0</v>
      </c>
    </row>
    <row r="32" spans="1:20" s="8" customFormat="1" ht="15.75" x14ac:dyDescent="0.25">
      <c r="S32" s="11"/>
      <c r="T32" s="12"/>
    </row>
    <row r="33" spans="2:20" x14ac:dyDescent="0.25">
      <c r="P33" s="11"/>
      <c r="Q33" s="11"/>
      <c r="S33" s="11"/>
      <c r="T33" s="11"/>
    </row>
    <row r="34" spans="2:20" s="8" customFormat="1" ht="15.75" x14ac:dyDescent="0.25">
      <c r="B34" s="8" t="s">
        <v>16</v>
      </c>
      <c r="G34" s="8" t="s">
        <v>17</v>
      </c>
      <c r="P34" s="11"/>
      <c r="Q34" s="11"/>
      <c r="S34" s="11"/>
      <c r="T34" s="12"/>
    </row>
    <row r="39" spans="2:20" x14ac:dyDescent="0.25">
      <c r="I39" s="11"/>
    </row>
    <row r="41" spans="2:20" ht="15.75" x14ac:dyDescent="0.25">
      <c r="B41" s="8" t="s">
        <v>14</v>
      </c>
    </row>
  </sheetData>
  <mergeCells count="2">
    <mergeCell ref="A1:M1"/>
    <mergeCell ref="A2:M2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2026-03-27T09:09:25Z</dcterms:modified>
</cp:coreProperties>
</file>