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G7" i="1" l="1"/>
  <c r="F7" i="1" l="1"/>
  <c r="E7" i="1"/>
  <c r="D7" i="1"/>
  <c r="J7" i="1" l="1"/>
  <c r="I6" i="1" l="1"/>
  <c r="M6" i="1" l="1"/>
  <c r="L6" i="1"/>
  <c r="O6" i="1" s="1"/>
  <c r="O7" i="1" s="1"/>
  <c r="O8" i="1" l="1"/>
  <c r="N6" i="1"/>
</calcChain>
</file>

<file path=xl/sharedStrings.xml><?xml version="1.0" encoding="utf-8"?>
<sst xmlns="http://schemas.openxmlformats.org/spreadsheetml/2006/main" count="30" uniqueCount="29">
  <si>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</si>
  <si>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</si>
  <si>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</si>
  <si>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</si>
  <si>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</si>
  <si>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</si>
  <si>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</si>
  <si>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</si>
  <si>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</si>
  <si>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</si>
  <si>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</t>
  </si>
  <si>
    <t>тел. 246-32-08</t>
  </si>
  <si>
    <t xml:space="preserve">ИЦИ №1            </t>
  </si>
  <si>
    <t xml:space="preserve">ИЦИ №2 </t>
  </si>
  <si>
    <t>ИЦИ №3</t>
  </si>
  <si>
    <t xml:space="preserve">ИЦИ №4 </t>
  </si>
  <si>
    <t>Специалист по закупкам</t>
  </si>
  <si>
    <t>Буквина Т.В.</t>
  </si>
  <si>
    <t>ОКПД2</t>
  </si>
  <si>
    <t>9=4+5+6+7+8</t>
  </si>
  <si>
    <t>11 = кол-во ответов ИЦИ</t>
  </si>
  <si>
    <t xml:space="preserve">12= 9/11      </t>
  </si>
  <si>
    <t>15=12*10</t>
  </si>
  <si>
    <r>
      <t xml:space="preserve">Особенности определения начальной (максимальной) цены контракта, цены контракта, заключаемого с единственным поставщиком (подрядчиком, исполнителем),начальной цены единицы товара   обусловлены п. 7 (в) Постановления Правительства Российской Федерации от 23 декабря 2024 г. N 1875, при применении метода сопоставимых рыночных цен (анализа рынка) заказчик направляет предусмотренный частью 5 статьи 22 Федерального закона "О контрактной системе в сфере закупок товаров, работ, услуг для обеспечения государственных и муниципальных нужд" запрос о предоставлении информации не указанных услуг в приложении N 1 и в приложения N 2 к настоящему постановлению.  </t>
    </r>
    <r>
      <rPr>
        <b/>
        <sz val="12"/>
        <rFont val="Times New Roman"/>
        <family val="1"/>
        <charset val="204"/>
      </rPr>
      <t xml:space="preserve"> </t>
    </r>
  </si>
  <si>
    <t>Цена договора с наименьшим предложением</t>
  </si>
  <si>
    <t xml:space="preserve">ИЦИ №5 </t>
  </si>
  <si>
    <t>Поверка настольных электронных весов</t>
  </si>
  <si>
    <t>45.20.21.222 - «Услуги по ремонту и поверке контрольно-измерительных приборов»</t>
  </si>
  <si>
    <t>Расчет НМЦК на оказание услуг по поверке настольных электронных весов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</si>
</sst>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4" fontId="1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4" fontId="1" fillId="2" borderId="2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1" fillId="0" borderId="0" xfId="0" applyFont="1"/>
    <xf numFmtId="0" fontId="12" fillId="3" borderId="2" xfId="0" applyFont="1" applyFill="1" applyBorder="1" applyAlignment="1">
      <alignment horizontal="center" vertical="center" wrapText="1"/>
    </xf>
    <xf numFmtId="0" fontId="0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/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</xdr:colOff>
      <xdr:row>3</xdr:row>
      <xdr:rowOff>752475</xdr:rowOff>
    </xdr:from>
    <xdr:to>
      <xdr:col>12</xdr:col>
      <xdr:colOff>462463</xdr:colOff>
      <xdr:row>3</xdr:row>
      <xdr:rowOff>1123950</xdr:rowOff>
    </xdr:to>
    <xdr:pic>
      <xdr:nvPicPr>
        <xdr:cNvPr id="1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6" y="1266825"/>
          <a:ext cx="462462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28575</xdr:rowOff>
    </xdr:from>
    <xdr:to>
      <xdr:col>13</xdr:col>
      <xdr:colOff>542925</xdr:colOff>
      <xdr:row>7</xdr:row>
      <xdr:rowOff>104775</xdr:rowOff>
    </xdr:to>
    <xdr:pic>
      <xdr:nvPicPr>
        <xdr:cNvPr id="17" name="Picture 7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743825" y="4067175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57150</xdr:colOff>
      <xdr:row>3</xdr:row>
      <xdr:rowOff>66690</xdr:rowOff>
    </xdr:from>
    <xdr:to>
      <xdr:col>8</xdr:col>
      <xdr:colOff>523875</xdr:colOff>
      <xdr:row>3</xdr:row>
      <xdr:rowOff>752476</xdr:rowOff>
    </xdr:to>
    <xdr:pic>
      <xdr:nvPicPr>
        <xdr:cNvPr id="18" name="Рисунок 1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24350" y="581040"/>
          <a:ext cx="466725" cy="685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</xdr:row>
      <xdr:rowOff>200038</xdr:rowOff>
    </xdr:from>
    <xdr:to>
      <xdr:col>14</xdr:col>
      <xdr:colOff>600075</xdr:colOff>
      <xdr:row>3</xdr:row>
      <xdr:rowOff>561975</xdr:rowOff>
    </xdr:to>
    <xdr:pic>
      <xdr:nvPicPr>
        <xdr:cNvPr id="1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029575" y="714388"/>
          <a:ext cx="495300" cy="3619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114300</xdr:colOff>
      <xdr:row>3</xdr:row>
      <xdr:rowOff>1114426</xdr:rowOff>
    </xdr:from>
    <xdr:to>
      <xdr:col>13</xdr:col>
      <xdr:colOff>534169</xdr:colOff>
      <xdr:row>4</xdr:row>
      <xdr:rowOff>180975</xdr:rowOff>
    </xdr:to>
    <xdr:pic>
      <xdr:nvPicPr>
        <xdr:cNvPr id="2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628776"/>
          <a:ext cx="419869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3</xdr:row>
      <xdr:rowOff>666761</xdr:rowOff>
    </xdr:from>
    <xdr:to>
      <xdr:col>14</xdr:col>
      <xdr:colOff>590550</xdr:colOff>
      <xdr:row>3</xdr:row>
      <xdr:rowOff>1200151</xdr:rowOff>
    </xdr:to>
    <xdr:pic>
      <xdr:nvPicPr>
        <xdr:cNvPr id="22" name="Picture 6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972425" y="1181111"/>
          <a:ext cx="542925" cy="533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85725</xdr:colOff>
      <xdr:row>3</xdr:row>
      <xdr:rowOff>104779</xdr:rowOff>
    </xdr:from>
    <xdr:to>
      <xdr:col>14</xdr:col>
      <xdr:colOff>628650</xdr:colOff>
      <xdr:row>3</xdr:row>
      <xdr:rowOff>400050</xdr:rowOff>
    </xdr:to>
    <xdr:pic>
      <xdr:nvPicPr>
        <xdr:cNvPr id="9" name="Picture 6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72600" y="1695454"/>
          <a:ext cx="542925" cy="295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workbookViewId="0">
      <selection activeCell="J3" sqref="J3:J4"/>
    </sheetView>
  </sheetViews>
  <sheetFormatPr defaultRowHeight="15" x14ac:dyDescent="0.25"/>
  <cols>
    <col min="2" max="2" width="28" customWidth="1"/>
    <col min="3" max="3" width="23.7109375" customWidth="1"/>
    <col min="4" max="4" width="10" style="19" customWidth="1"/>
    <col min="5" max="5" width="9.85546875" style="19" customWidth="1"/>
    <col min="6" max="7" width="9.140625" style="19"/>
    <col min="9" max="9" width="11.42578125" customWidth="1"/>
    <col min="15" max="15" width="10.5703125" customWidth="1"/>
    <col min="16" max="16" width="14.42578125" style="17" customWidth="1"/>
  </cols>
  <sheetData>
    <row r="1" spans="1:16" s="17" customFormat="1" x14ac:dyDescent="0.25">
      <c r="B1" s="28" t="s">
        <v>28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s="17" customFormat="1" ht="84" customHeight="1" x14ac:dyDescent="0.25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6" s="17" customFormat="1" ht="25.5" x14ac:dyDescent="0.25">
      <c r="A3" s="32" t="s">
        <v>0</v>
      </c>
      <c r="B3" s="33" t="s">
        <v>1</v>
      </c>
      <c r="C3" s="36" t="s">
        <v>18</v>
      </c>
      <c r="D3" s="34" t="s">
        <v>2</v>
      </c>
      <c r="E3" s="34"/>
      <c r="F3" s="34"/>
      <c r="G3" s="34"/>
      <c r="H3" s="34"/>
      <c r="I3" s="34"/>
      <c r="J3" s="33" t="s">
        <v>3</v>
      </c>
      <c r="K3" s="33" t="s">
        <v>4</v>
      </c>
      <c r="L3" s="35" t="s">
        <v>5</v>
      </c>
      <c r="M3" s="35"/>
      <c r="N3" s="35"/>
      <c r="O3" s="1" t="s">
        <v>6</v>
      </c>
      <c r="P3" s="40"/>
    </row>
    <row r="4" spans="1:16" s="17" customFormat="1" ht="102" x14ac:dyDescent="0.25">
      <c r="A4" s="32"/>
      <c r="B4" s="33"/>
      <c r="C4" s="37"/>
      <c r="D4" s="15" t="s">
        <v>12</v>
      </c>
      <c r="E4" s="15" t="s">
        <v>13</v>
      </c>
      <c r="F4" s="15" t="s">
        <v>14</v>
      </c>
      <c r="G4" s="21" t="s">
        <v>15</v>
      </c>
      <c r="H4" s="26" t="s">
        <v>25</v>
      </c>
      <c r="I4" s="2"/>
      <c r="J4" s="33"/>
      <c r="K4" s="33"/>
      <c r="L4" s="3" t="s">
        <v>7</v>
      </c>
      <c r="M4" s="4" t="s">
        <v>8</v>
      </c>
      <c r="N4" s="4" t="s">
        <v>9</v>
      </c>
      <c r="O4" s="5"/>
      <c r="P4" s="41" t="s">
        <v>24</v>
      </c>
    </row>
    <row r="5" spans="1:16" s="17" customFormat="1" ht="54" x14ac:dyDescent="0.25">
      <c r="A5" s="24">
        <v>1</v>
      </c>
      <c r="B5" s="25">
        <v>2</v>
      </c>
      <c r="C5" s="25">
        <v>3</v>
      </c>
      <c r="D5" s="15">
        <v>4</v>
      </c>
      <c r="E5" s="15">
        <v>5</v>
      </c>
      <c r="F5" s="15">
        <v>6</v>
      </c>
      <c r="G5" s="20">
        <v>7</v>
      </c>
      <c r="H5" s="6">
        <v>8</v>
      </c>
      <c r="I5" s="6" t="s">
        <v>19</v>
      </c>
      <c r="J5" s="6">
        <v>10</v>
      </c>
      <c r="K5" s="6" t="s">
        <v>20</v>
      </c>
      <c r="L5" s="7" t="s">
        <v>21</v>
      </c>
      <c r="M5" s="7">
        <v>13</v>
      </c>
      <c r="N5" s="7">
        <v>14</v>
      </c>
      <c r="O5" s="6" t="s">
        <v>22</v>
      </c>
      <c r="P5" s="42">
        <v>16</v>
      </c>
    </row>
    <row r="6" spans="1:16" s="17" customFormat="1" ht="126.75" customHeight="1" x14ac:dyDescent="0.25">
      <c r="A6" s="6">
        <v>1</v>
      </c>
      <c r="B6" s="39" t="s">
        <v>26</v>
      </c>
      <c r="C6" s="43" t="s">
        <v>27</v>
      </c>
      <c r="D6" s="22">
        <v>2503.5100000000002</v>
      </c>
      <c r="E6" s="22">
        <v>3350</v>
      </c>
      <c r="F6" s="22">
        <v>2758</v>
      </c>
      <c r="G6" s="22">
        <v>4000</v>
      </c>
      <c r="H6" s="22"/>
      <c r="I6" s="44">
        <f>D6+E6+F6+G6</f>
        <v>12611.51</v>
      </c>
      <c r="J6" s="6">
        <v>2</v>
      </c>
      <c r="K6" s="6">
        <v>5</v>
      </c>
      <c r="L6" s="8">
        <f>ROUND(AVERAGE(D6:H6),2)</f>
        <v>3152.88</v>
      </c>
      <c r="M6" s="8">
        <f>STDEV(D6:H6)</f>
        <v>666.85335721206366</v>
      </c>
      <c r="N6" s="9">
        <f>M6/L6</f>
        <v>0.2115061014729592</v>
      </c>
      <c r="O6" s="10">
        <f>L6*J6</f>
        <v>6305.76</v>
      </c>
      <c r="P6" s="45">
        <v>5007.0200000000004</v>
      </c>
    </row>
    <row r="7" spans="1:16" s="17" customFormat="1" x14ac:dyDescent="0.25">
      <c r="A7" s="29" t="s">
        <v>10</v>
      </c>
      <c r="B7" s="30"/>
      <c r="C7" s="27"/>
      <c r="D7" s="22">
        <f>SUM(D6:D6)*J6</f>
        <v>5007.0200000000004</v>
      </c>
      <c r="E7" s="22">
        <f>SUM(E6:E6)*J6</f>
        <v>6700</v>
      </c>
      <c r="F7" s="22">
        <f>SUM(F6:F6)*J6</f>
        <v>5516</v>
      </c>
      <c r="G7" s="22">
        <f>G6*J6</f>
        <v>8000</v>
      </c>
      <c r="H7" s="22"/>
      <c r="I7" s="16" t="s">
        <v>10</v>
      </c>
      <c r="J7" s="6">
        <f>SUM(J6:J6)</f>
        <v>2</v>
      </c>
      <c r="K7" s="6"/>
      <c r="L7" s="8"/>
      <c r="M7" s="8"/>
      <c r="N7" s="9"/>
      <c r="O7" s="1">
        <f>SUM(O6:O6)</f>
        <v>6305.76</v>
      </c>
      <c r="P7" s="46"/>
    </row>
    <row r="8" spans="1:16" s="17" customFormat="1" x14ac:dyDescent="0.25">
      <c r="A8" s="11"/>
      <c r="B8" s="11"/>
      <c r="C8" s="11"/>
      <c r="D8" s="18"/>
      <c r="E8" s="18"/>
      <c r="F8" s="18">
        <v>128.1</v>
      </c>
      <c r="G8" s="18"/>
      <c r="H8" s="11"/>
      <c r="I8" s="12"/>
      <c r="J8" s="11"/>
      <c r="K8" s="11"/>
      <c r="L8" s="11"/>
      <c r="M8" s="11"/>
      <c r="N8" s="11"/>
      <c r="O8" s="13">
        <f>SUM(O6:O7)</f>
        <v>12611.52</v>
      </c>
      <c r="P8" s="47"/>
    </row>
    <row r="9" spans="1:16" s="17" customForma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14"/>
      <c r="O9" s="1"/>
    </row>
    <row r="10" spans="1:16" s="17" customFormat="1" x14ac:dyDescent="0.25"/>
    <row r="11" spans="1:16" s="17" customFormat="1" x14ac:dyDescent="0.25"/>
    <row r="12" spans="1:16" s="17" customFormat="1" x14ac:dyDescent="0.25">
      <c r="A12" s="23"/>
      <c r="B12" s="23" t="s">
        <v>16</v>
      </c>
      <c r="C12" s="23"/>
      <c r="D12" s="23"/>
      <c r="E12" s="23"/>
      <c r="F12" s="23"/>
      <c r="G12" s="23"/>
      <c r="H12" s="23" t="s">
        <v>17</v>
      </c>
      <c r="I12" s="23"/>
      <c r="J12" s="23"/>
      <c r="K12" s="23"/>
      <c r="L12" s="23"/>
      <c r="M12" s="23"/>
      <c r="N12" s="23"/>
      <c r="O12" s="23"/>
    </row>
    <row r="13" spans="1:16" s="17" customFormat="1" x14ac:dyDescent="0.25"/>
    <row r="14" spans="1:16" s="17" customFormat="1" x14ac:dyDescent="0.25">
      <c r="A14" s="23"/>
      <c r="B14" s="23" t="s">
        <v>11</v>
      </c>
      <c r="C14" s="23"/>
    </row>
    <row r="15" spans="1:16" s="17" customFormat="1" x14ac:dyDescent="0.25"/>
  </sheetData>
  <mergeCells count="12">
    <mergeCell ref="P6:P8"/>
    <mergeCell ref="B1:O1"/>
    <mergeCell ref="A7:B7"/>
    <mergeCell ref="A9:M9"/>
    <mergeCell ref="A3:A4"/>
    <mergeCell ref="B3:B4"/>
    <mergeCell ref="D3:I3"/>
    <mergeCell ref="J3:J4"/>
    <mergeCell ref="K3:K4"/>
    <mergeCell ref="L3:N3"/>
    <mergeCell ref="C3:C4"/>
    <mergeCell ref="A2:O2"/>
  </mergeCells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2026-04-20T11:49:28Z</dcterms:modified>
</cp:coreProperties>
</file>