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Локальный диск\29 сад\2026\Публичка\СИЗы\"/>
    </mc:Choice>
  </mc:AlternateContent>
  <xr:revisionPtr revIDLastSave="0" documentId="13_ncr:1_{5B6F6E46-81B5-4DD2-AB1E-50CEB43E79AE}" xr6:coauthVersionLast="36" xr6:coauthVersionMax="36" xr10:uidLastSave="{00000000-0000-0000-0000-000000000000}"/>
  <bookViews>
    <workbookView xWindow="-105" yWindow="-105" windowWidth="23258" windowHeight="12578" xr2:uid="{00000000-000D-0000-FFFF-FFFF00000000}"/>
  </bookViews>
  <sheets>
    <sheet name="Лист1" sheetId="1" r:id="rId1"/>
    <sheet name="Лист2" sheetId="2" r:id="rId2"/>
    <sheet name="Лист3" sheetId="3" r:id="rId3"/>
  </sheets>
  <calcPr calcId="179021"/>
</workbook>
</file>

<file path=xl/calcChain.xml><?xml version="1.0" encoding="utf-8"?>
<calcChain xmlns="http://schemas.openxmlformats.org/spreadsheetml/2006/main">
  <c r="P12" i="1" l="1"/>
  <c r="P11" i="1"/>
  <c r="P10" i="1"/>
  <c r="P9" i="1"/>
  <c r="M11" i="1" l="1"/>
  <c r="L11" i="1"/>
  <c r="I11" i="1"/>
  <c r="M9" i="1"/>
  <c r="L9" i="1"/>
  <c r="I9" i="1"/>
  <c r="M12" i="1"/>
  <c r="L12" i="1"/>
  <c r="I12" i="1"/>
  <c r="M10" i="1"/>
  <c r="L10" i="1"/>
  <c r="I10" i="1"/>
  <c r="N12" i="1" l="1"/>
  <c r="N11" i="1"/>
  <c r="N9" i="1"/>
  <c r="N10" i="1"/>
  <c r="P13" i="1" l="1"/>
</calcChain>
</file>

<file path=xl/sharedStrings.xml><?xml version="1.0" encoding="utf-8"?>
<sst xmlns="http://schemas.openxmlformats.org/spreadsheetml/2006/main" count="30" uniqueCount="30">
  <si>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</si>
  <si>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</si>
  <si>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</si>
  <si>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</si>
  <si>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</si>
  <si>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</si>
  <si>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</si>
  <si>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</si>
  <si>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</si>
  <si>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</si>
  <si>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</si>
  <si>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</si>
  <si>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</si>
  <si>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</si>
  <si>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</si>
  <si>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</si>
  <si>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Ответы на запрос получены от 3 поставщиков.</t>
  </si>
  <si>
    <t>Заказчиком было направлены запросы о предоставлении ценовой информации 5-ти Поставщикам, обладающим опытом поставок соответствующих товаров, информация о которых имеется в свободном доступе (в частности, опубликована в печати, размещена на сайтах в сети "Интернет")</t>
  </si>
  <si>
    <t xml:space="preserve">                                                  ИТОГО</t>
  </si>
  <si>
    <t>7=4+5+6</t>
  </si>
  <si>
    <t>Предельная цена,руб.</t>
  </si>
  <si>
    <t xml:space="preserve">           ,  руб. </t>
  </si>
  <si>
    <t>9= кол-во ответов ИЦИ</t>
  </si>
  <si>
    <t>10=          /9</t>
  </si>
  <si>
    <t>13=10*8</t>
  </si>
  <si>
    <t>Нормирование (предельная цена)</t>
  </si>
  <si>
    <t>Крем для рук и лица М Solo Active регенерирующий 100 мл или эквивалент</t>
  </si>
  <si>
    <t>Крем защитный Армакон Серволин Протект гидрофобный 100 мл или эквивалент</t>
  </si>
  <si>
    <t>Спрей-дезодорант Армакон Армофит для ног от запаха пота 100 мл или эквивалент</t>
  </si>
  <si>
    <t>Крем защитный М Solo Universal универсальный 100 мл или эквивалент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</si>
</sst>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Arial"/>
      <family val="2"/>
      <charset val="204"/>
    </font>
    <font>
      <sz val="11"/>
      <color theme="1"/>
      <name val="Times New Roman"/>
      <family val="1"/>
      <charset val="204"/>
    </font>
    <font>
      <sz val="10"/>
      <name val="Arial Cyr"/>
      <charset val="204"/>
    </font>
    <font>
      <b/>
      <sz val="10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Book Antiqua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0" fillId="0" borderId="0">
      <alignment horizontal="left"/>
    </xf>
    <xf numFmtId="0" fontId="12" fillId="0" borderId="0"/>
    <xf numFmtId="164" fontId="12" fillId="0" borderId="0" applyFont="0" applyFill="0" applyBorder="0" applyAlignment="0" applyProtection="0"/>
    <xf numFmtId="0" fontId="12" fillId="0" borderId="0"/>
    <xf numFmtId="0" fontId="12" fillId="0" borderId="0" applyFont="0" applyFill="0" applyBorder="0" applyAlignment="0" applyProtection="0"/>
  </cellStyleXfs>
  <cellXfs count="40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4" fontId="5" fillId="2" borderId="6" xfId="0" applyNumberFormat="1" applyFont="1" applyFill="1" applyBorder="1" applyAlignment="1">
      <alignment vertical="center" wrapText="1"/>
    </xf>
    <xf numFmtId="0" fontId="9" fillId="0" borderId="5" xfId="0" applyFont="1" applyBorder="1" applyAlignment="1">
      <alignment horizontal="right" vertical="center" wrapText="1"/>
    </xf>
    <xf numFmtId="0" fontId="11" fillId="0" borderId="0" xfId="0" applyFont="1"/>
    <xf numFmtId="4" fontId="11" fillId="0" borderId="0" xfId="0" applyNumberFormat="1" applyFont="1" applyAlignment="1">
      <alignment horizontal="left" wrapText="1"/>
    </xf>
    <xf numFmtId="0" fontId="8" fillId="2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top" wrapText="1"/>
    </xf>
    <xf numFmtId="4" fontId="14" fillId="0" borderId="5" xfId="0" applyNumberFormat="1" applyFont="1" applyFill="1" applyBorder="1" applyAlignment="1">
      <alignment vertical="center" wrapText="1"/>
    </xf>
    <xf numFmtId="0" fontId="14" fillId="0" borderId="5" xfId="0" applyFont="1" applyFill="1" applyBorder="1" applyAlignment="1">
      <alignment horizontal="center" vertical="top" wrapText="1"/>
    </xf>
    <xf numFmtId="0" fontId="14" fillId="0" borderId="5" xfId="0" applyFont="1" applyFill="1" applyBorder="1" applyAlignment="1">
      <alignment horizontal="center" vertical="center"/>
    </xf>
    <xf numFmtId="4" fontId="15" fillId="0" borderId="5" xfId="0" applyNumberFormat="1" applyFont="1" applyFill="1" applyBorder="1" applyAlignment="1">
      <alignment horizontal="center" vertical="top" wrapText="1"/>
    </xf>
    <xf numFmtId="4" fontId="14" fillId="0" borderId="5" xfId="0" applyNumberFormat="1" applyFont="1" applyFill="1" applyBorder="1" applyAlignment="1">
      <alignment horizontal="center" vertical="top" wrapText="1"/>
    </xf>
    <xf numFmtId="0" fontId="14" fillId="0" borderId="0" xfId="0" applyFont="1" applyFill="1"/>
    <xf numFmtId="0" fontId="16" fillId="0" borderId="5" xfId="0" applyFont="1" applyFill="1" applyBorder="1" applyAlignment="1">
      <alignment vertical="top" wrapText="1"/>
    </xf>
    <xf numFmtId="4" fontId="6" fillId="2" borderId="5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8" xfId="0" applyNumberFormat="1" applyFont="1" applyBorder="1" applyAlignment="1">
      <alignment horizontal="center" vertical="center" wrapText="1"/>
    </xf>
  </cellXfs>
  <cellStyles count="6">
    <cellStyle name="Денежный 2" xfId="5" xr:uid="{00000000-0005-0000-0000-000000000000}"/>
    <cellStyle name="Обычный" xfId="0" builtinId="0"/>
    <cellStyle name="Обычный 2" xfId="1" xr:uid="{00000000-0005-0000-0000-000002000000}"/>
    <cellStyle name="Обычный 2 2" xfId="4" xr:uid="{00000000-0005-0000-0000-000003000000}"/>
    <cellStyle name="Обычный 3" xfId="2" xr:uid="{00000000-0005-0000-0000-000004000000}"/>
    <cellStyle name="Финансовый 2" xfId="3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114300</xdr:colOff>
      <xdr:row>6</xdr:row>
      <xdr:rowOff>352425</xdr:rowOff>
    </xdr:from>
    <xdr:to>
      <xdr:col>8</xdr:col>
      <xdr:colOff>773906</xdr:colOff>
      <xdr:row>6</xdr:row>
      <xdr:rowOff>738186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591175" y="1775223"/>
          <a:ext cx="659606" cy="3857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66675</xdr:colOff>
      <xdr:row>6</xdr:row>
      <xdr:rowOff>133350</xdr:rowOff>
    </xdr:from>
    <xdr:to>
      <xdr:col>15</xdr:col>
      <xdr:colOff>1095374</xdr:colOff>
      <xdr:row>6</xdr:row>
      <xdr:rowOff>672702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472738" y="1556148"/>
          <a:ext cx="1028699" cy="5393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52388</xdr:colOff>
      <xdr:row>6</xdr:row>
      <xdr:rowOff>734615</xdr:rowOff>
    </xdr:from>
    <xdr:to>
      <xdr:col>12</xdr:col>
      <xdr:colOff>672704</xdr:colOff>
      <xdr:row>6</xdr:row>
      <xdr:rowOff>1202529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1544" y="2157413"/>
          <a:ext cx="620316" cy="4679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191690</xdr:colOff>
      <xdr:row>6</xdr:row>
      <xdr:rowOff>783432</xdr:rowOff>
    </xdr:from>
    <xdr:to>
      <xdr:col>13</xdr:col>
      <xdr:colOff>1053702</xdr:colOff>
      <xdr:row>6</xdr:row>
      <xdr:rowOff>1427673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19034" y="2206230"/>
          <a:ext cx="862012" cy="644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320040</xdr:colOff>
      <xdr:row>7</xdr:row>
      <xdr:rowOff>99060</xdr:rowOff>
    </xdr:from>
    <xdr:to>
      <xdr:col>11</xdr:col>
      <xdr:colOff>605790</xdr:colOff>
      <xdr:row>7</xdr:row>
      <xdr:rowOff>384810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490460" y="3451860"/>
          <a:ext cx="270510" cy="2933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47625</xdr:colOff>
      <xdr:row>5</xdr:row>
      <xdr:rowOff>238125</xdr:rowOff>
    </xdr:from>
    <xdr:to>
      <xdr:col>15</xdr:col>
      <xdr:colOff>609600</xdr:colOff>
      <xdr:row>5</xdr:row>
      <xdr:rowOff>240877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829800" y="218122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83820</xdr:colOff>
      <xdr:row>5</xdr:row>
      <xdr:rowOff>22860</xdr:rowOff>
    </xdr:from>
    <xdr:to>
      <xdr:col>15</xdr:col>
      <xdr:colOff>605790</xdr:colOff>
      <xdr:row>5</xdr:row>
      <xdr:rowOff>290407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814560" y="1501140"/>
          <a:ext cx="510540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5"/>
  <sheetViews>
    <sheetView tabSelected="1" topLeftCell="A7" zoomScale="90" zoomScaleNormal="90" workbookViewId="0">
      <selection activeCell="L11" sqref="L11"/>
    </sheetView>
  </sheetViews>
  <sheetFormatPr defaultRowHeight="14.25" x14ac:dyDescent="0.45"/>
  <cols>
    <col min="1" max="1" width="5.59765625" customWidth="1"/>
    <col min="2" max="2" width="36.33203125" customWidth="1"/>
    <col min="3" max="3" width="14.86328125" hidden="1" customWidth="1"/>
    <col min="4" max="4" width="10.46484375" customWidth="1"/>
    <col min="5" max="5" width="10.53125" customWidth="1"/>
    <col min="6" max="6" width="11" customWidth="1"/>
    <col min="7" max="7" width="12" hidden="1" customWidth="1"/>
    <col min="8" max="8" width="8.86328125" hidden="1" customWidth="1"/>
    <col min="9" max="9" width="12.53125" customWidth="1"/>
    <col min="12" max="12" width="11.53125" customWidth="1"/>
    <col min="13" max="13" width="10.33203125" customWidth="1"/>
    <col min="14" max="15" width="16.53125" customWidth="1"/>
    <col min="16" max="16" width="16" customWidth="1"/>
  </cols>
  <sheetData>
    <row r="1" spans="1:16" x14ac:dyDescent="0.4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1:16" ht="32.65" customHeight="1" x14ac:dyDescent="0.45">
      <c r="A2" s="26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</row>
    <row r="3" spans="1:16" ht="40.5" customHeight="1" x14ac:dyDescent="0.45">
      <c r="A3" s="27" t="s">
        <v>17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</row>
    <row r="4" spans="1:16" ht="15.4" x14ac:dyDescent="0.45">
      <c r="A4" s="27" t="s">
        <v>16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</row>
    <row r="5" spans="1:16" x14ac:dyDescent="0.4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2"/>
      <c r="M5" s="1"/>
      <c r="N5" s="1"/>
      <c r="O5" s="1"/>
      <c r="P5" s="2"/>
    </row>
    <row r="6" spans="1:16" ht="26.65" customHeight="1" x14ac:dyDescent="0.45">
      <c r="A6" s="28" t="s">
        <v>2</v>
      </c>
      <c r="B6" s="30" t="s">
        <v>3</v>
      </c>
      <c r="C6" s="30" t="s">
        <v>20</v>
      </c>
      <c r="D6" s="32" t="s">
        <v>4</v>
      </c>
      <c r="E6" s="33"/>
      <c r="F6" s="33"/>
      <c r="G6" s="33"/>
      <c r="H6" s="33"/>
      <c r="I6" s="34"/>
      <c r="J6" s="30" t="s">
        <v>5</v>
      </c>
      <c r="K6" s="30" t="s">
        <v>6</v>
      </c>
      <c r="L6" s="36" t="s">
        <v>7</v>
      </c>
      <c r="M6" s="36"/>
      <c r="N6" s="36"/>
      <c r="O6" s="38" t="s">
        <v>25</v>
      </c>
      <c r="P6" s="3" t="s">
        <v>21</v>
      </c>
    </row>
    <row r="7" spans="1:16" ht="133.25" customHeight="1" x14ac:dyDescent="0.45">
      <c r="A7" s="29"/>
      <c r="B7" s="31"/>
      <c r="C7" s="37"/>
      <c r="D7" s="4" t="s">
        <v>8</v>
      </c>
      <c r="E7" s="4" t="s">
        <v>9</v>
      </c>
      <c r="F7" s="4" t="s">
        <v>10</v>
      </c>
      <c r="G7" s="4" t="s">
        <v>11</v>
      </c>
      <c r="H7" s="4" t="s">
        <v>12</v>
      </c>
      <c r="I7" s="5"/>
      <c r="J7" s="35"/>
      <c r="K7" s="35"/>
      <c r="L7" s="6" t="s">
        <v>13</v>
      </c>
      <c r="M7" s="7" t="s">
        <v>14</v>
      </c>
      <c r="N7" s="7" t="s">
        <v>15</v>
      </c>
      <c r="O7" s="39"/>
      <c r="P7" s="8"/>
    </row>
    <row r="8" spans="1:16" ht="38.25" x14ac:dyDescent="0.45">
      <c r="A8" s="12">
        <v>1</v>
      </c>
      <c r="B8" s="12">
        <v>2</v>
      </c>
      <c r="C8" s="12">
        <v>3</v>
      </c>
      <c r="D8" s="12">
        <v>4</v>
      </c>
      <c r="E8" s="12">
        <v>5</v>
      </c>
      <c r="F8" s="12">
        <v>6</v>
      </c>
      <c r="G8" s="12">
        <v>6</v>
      </c>
      <c r="H8" s="12">
        <v>7</v>
      </c>
      <c r="I8" s="12" t="s">
        <v>19</v>
      </c>
      <c r="J8" s="12">
        <v>8</v>
      </c>
      <c r="K8" s="12" t="s">
        <v>22</v>
      </c>
      <c r="L8" s="13" t="s">
        <v>23</v>
      </c>
      <c r="M8" s="13">
        <v>11</v>
      </c>
      <c r="N8" s="13">
        <v>12</v>
      </c>
      <c r="O8" s="13"/>
      <c r="P8" s="12" t="s">
        <v>24</v>
      </c>
    </row>
    <row r="9" spans="1:16" s="21" customFormat="1" ht="29.25" customHeight="1" x14ac:dyDescent="0.4">
      <c r="A9" s="14">
        <v>1</v>
      </c>
      <c r="B9" s="22" t="s">
        <v>26</v>
      </c>
      <c r="C9" s="15"/>
      <c r="D9" s="16">
        <v>88</v>
      </c>
      <c r="E9" s="16">
        <v>90</v>
      </c>
      <c r="F9" s="16">
        <v>85</v>
      </c>
      <c r="G9" s="17"/>
      <c r="H9" s="17"/>
      <c r="I9" s="17">
        <f t="shared" ref="I9" si="0">SUM(D9+E9+F9)</f>
        <v>263</v>
      </c>
      <c r="J9" s="18">
        <v>432</v>
      </c>
      <c r="K9" s="17">
        <v>3</v>
      </c>
      <c r="L9" s="19">
        <f t="shared" ref="L9:L12" si="1">ROUND((D9+E9+F9)/3,2)</f>
        <v>87.67</v>
      </c>
      <c r="M9" s="17">
        <f t="shared" ref="M9" si="2">STDEV(D9:H9)</f>
        <v>2.5166114784235836</v>
      </c>
      <c r="N9" s="17">
        <f>M9/L9*100</f>
        <v>2.8705503346909818</v>
      </c>
      <c r="O9" s="17">
        <v>138.33000000000001</v>
      </c>
      <c r="P9" s="20">
        <f>ROUND(L9*J9,2)</f>
        <v>37873.440000000002</v>
      </c>
    </row>
    <row r="10" spans="1:16" s="21" customFormat="1" ht="42" customHeight="1" x14ac:dyDescent="0.4">
      <c r="A10" s="14">
        <v>2</v>
      </c>
      <c r="B10" s="22" t="s">
        <v>27</v>
      </c>
      <c r="C10" s="15">
        <v>283.86</v>
      </c>
      <c r="D10" s="16">
        <v>145</v>
      </c>
      <c r="E10" s="16">
        <v>150</v>
      </c>
      <c r="F10" s="16">
        <v>145</v>
      </c>
      <c r="G10" s="17"/>
      <c r="H10" s="17"/>
      <c r="I10" s="17">
        <f t="shared" ref="I10:I12" si="3">SUM(D10+E10+F10)</f>
        <v>440</v>
      </c>
      <c r="J10" s="18">
        <v>300</v>
      </c>
      <c r="K10" s="17">
        <v>3</v>
      </c>
      <c r="L10" s="19">
        <f t="shared" si="1"/>
        <v>146.66999999999999</v>
      </c>
      <c r="M10" s="17">
        <f t="shared" ref="M10:M12" si="4">STDEV(D10:H10)</f>
        <v>2.8867513459481291</v>
      </c>
      <c r="N10" s="17">
        <f t="shared" ref="N10:N12" si="5">M10/L10*100</f>
        <v>1.9681948223550345</v>
      </c>
      <c r="O10" s="17"/>
      <c r="P10" s="20">
        <f>ROUND(L10*J10,2)</f>
        <v>44001</v>
      </c>
    </row>
    <row r="11" spans="1:16" s="21" customFormat="1" ht="28.5" customHeight="1" x14ac:dyDescent="0.4">
      <c r="A11" s="14">
        <v>3</v>
      </c>
      <c r="B11" s="22" t="s">
        <v>28</v>
      </c>
      <c r="C11" s="15">
        <v>283.86</v>
      </c>
      <c r="D11" s="16">
        <v>212</v>
      </c>
      <c r="E11" s="16">
        <v>210</v>
      </c>
      <c r="F11" s="16">
        <v>198</v>
      </c>
      <c r="G11" s="17"/>
      <c r="H11" s="17"/>
      <c r="I11" s="17">
        <f t="shared" ref="I11" si="6">SUM(D11+E11+F11)</f>
        <v>620</v>
      </c>
      <c r="J11" s="18">
        <v>204</v>
      </c>
      <c r="K11" s="17">
        <v>3</v>
      </c>
      <c r="L11" s="19">
        <f t="shared" si="1"/>
        <v>206.67</v>
      </c>
      <c r="M11" s="17">
        <f t="shared" ref="M11" si="7">STDEV(D11:H11)</f>
        <v>7.5718777944003648</v>
      </c>
      <c r="N11" s="17">
        <f t="shared" ref="N11" si="8">M11/L11*100</f>
        <v>3.6637527432139958</v>
      </c>
      <c r="O11" s="17"/>
      <c r="P11" s="20">
        <f>ROUND(L11*J11,2)</f>
        <v>42160.68</v>
      </c>
    </row>
    <row r="12" spans="1:16" s="21" customFormat="1" ht="27.75" customHeight="1" x14ac:dyDescent="0.4">
      <c r="A12" s="14">
        <v>4</v>
      </c>
      <c r="B12" s="22" t="s">
        <v>29</v>
      </c>
      <c r="C12" s="15">
        <v>283.86</v>
      </c>
      <c r="D12" s="16">
        <v>80</v>
      </c>
      <c r="E12" s="16">
        <v>85</v>
      </c>
      <c r="F12" s="16">
        <v>79</v>
      </c>
      <c r="G12" s="17"/>
      <c r="H12" s="17"/>
      <c r="I12" s="17">
        <f t="shared" si="3"/>
        <v>244</v>
      </c>
      <c r="J12" s="18">
        <v>84</v>
      </c>
      <c r="K12" s="17">
        <v>3</v>
      </c>
      <c r="L12" s="19">
        <f t="shared" si="1"/>
        <v>81.33</v>
      </c>
      <c r="M12" s="17">
        <f t="shared" si="4"/>
        <v>3.214550253664318</v>
      </c>
      <c r="N12" s="17">
        <f t="shared" si="5"/>
        <v>3.9524778724509013</v>
      </c>
      <c r="O12" s="17">
        <v>150.69</v>
      </c>
      <c r="P12" s="20">
        <f>ROUND(L12*J12,2)</f>
        <v>6831.72</v>
      </c>
    </row>
    <row r="13" spans="1:16" s="10" customFormat="1" ht="15" x14ac:dyDescent="0.4">
      <c r="A13" s="24" t="s">
        <v>18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9"/>
      <c r="O13" s="9"/>
      <c r="P13" s="23">
        <f>SUM(P9:P12)</f>
        <v>130866.84</v>
      </c>
    </row>
    <row r="14" spans="1:16" x14ac:dyDescent="0.4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2"/>
      <c r="M14" s="1"/>
      <c r="N14" s="1"/>
      <c r="O14" s="1"/>
      <c r="P14" s="2"/>
    </row>
    <row r="15" spans="1:16" ht="20.45" customHeight="1" x14ac:dyDescent="0.45">
      <c r="B15" s="10"/>
      <c r="C15" s="10"/>
      <c r="E15" s="11"/>
      <c r="F15" s="10"/>
    </row>
  </sheetData>
  <mergeCells count="13">
    <mergeCell ref="A13:M13"/>
    <mergeCell ref="A1:P1"/>
    <mergeCell ref="A2:P2"/>
    <mergeCell ref="A3:P3"/>
    <mergeCell ref="A4:P4"/>
    <mergeCell ref="A6:A7"/>
    <mergeCell ref="B6:B7"/>
    <mergeCell ref="D6:I6"/>
    <mergeCell ref="J6:J7"/>
    <mergeCell ref="K6:K7"/>
    <mergeCell ref="L6:N6"/>
    <mergeCell ref="C6:C7"/>
    <mergeCell ref="O6:O7"/>
  </mergeCells>
  <pageMargins left="0.70866141732283472" right="0.70866141732283472" top="0.55118110236220474" bottom="0.55118110236220474" header="0" footer="0"/>
  <pageSetup paperSize="9" scale="78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Дрыгина Ксения Федоровна</cp:lastModifiedBy>
  <cp:lastPrinted>2018-12-12T07:44:19Z</cp:lastPrinted>
  <dcterms:created xsi:type="dcterms:W3CDTF">2016-09-26T13:34:20Z</dcterms:created>
  <dcterms:modified xsi:type="dcterms:W3CDTF">2026-05-25T11:12:43Z</dcterms:modified>
</cp:coreProperties>
</file>