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_rels/workbook.xml.rels" ContentType="application/vnd.openxmlformats-package.relationships+xml"/>
  <Override PartName="/xl/media/image1.wmf" ContentType="image/x-wmf"/>
  <Override PartName="/xl/media/image2.wmf" ContentType="image/x-wmf"/>
  <Override PartName="/xl/media/image3.wmf" ContentType="image/x-wmf"/>
  <Override PartName="/xl/media/image4.wmf" ContentType="image/x-wmf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3"/>
  </sheets>
  <definedNames>
    <definedName function="false" hidden="false" localSheetId="0" name="_xlnm.Print_Area" vbProcedure="false">Лист1!$A$1:$N$11</definedName>
    <definedName function="false" hidden="false" localSheetId="0" name="_GoBack" vbProcedure="false">лист1!#REF!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<sst xmlns="http://schemas.openxmlformats.org/spreadsheetml/2006/main" count="24" uniqueCount="24">
  <si>
    <t xml:space="preserve">Обоснование начальной (максимальной) цены контракта
Начальная (максимальная) цена контракта сформирована Заказчиком в соответствии с требованиями п.1 ч.1 ст. 22 Закона о Контрактной системе                                                                                                                                                                                                                                       методом сопоставимых рыночных цен (анализа рынка)</t>
  </si>
  <si>
    <t xml:space="preserve">№ п/п</t>
  </si>
  <si>
    <t xml:space="preserve">Международное непатентованное или химическое или группировочное наименование</t>
  </si>
  <si>
    <t xml:space="preserve">Ед. изм.</t>
  </si>
  <si>
    <t xml:space="preserve">Кол-во </t>
  </si>
  <si>
    <t xml:space="preserve">Источники информации</t>
  </si>
  <si>
    <t xml:space="preserve">Однородность совокупности значений выявленных цен, используемых в расчете Н(М)ЦК, ЦКЕП</t>
  </si>
  <si>
    <t xml:space="preserve">Н(М)ЦК, ЦКЕП, определяемая методом сопоставимых рыночных цен                 (анализа рынка)*</t>
  </si>
  <si>
    <t xml:space="preserve">КП 1 (вход. № 427 от 22.05.2026г.)</t>
  </si>
  <si>
    <t xml:space="preserve">КП 2 (вход. № 428 от 22.05.2026г.)</t>
  </si>
  <si>
    <t xml:space="preserve">КП 3 (вход. № 429 от 22.05.2026г.)</t>
  </si>
  <si>
    <t xml:space="preserve">Средняя арифметическая цена за единицу &lt;ц&gt; </t>
  </si>
  <si>
    <t xml:space="preserve">Среднее квадратичное отклонение</t>
  </si>
  <si>
    <r>
      <rPr>
        <b val="true"/>
        <sz val="9"/>
        <color rgb="FF000000"/>
        <rFont val="Times New Roman"/>
        <family val="1"/>
        <charset val="204"/>
      </rPr>
      <t xml:space="preserve">Коэффициент вариации цен V (%) </t>
    </r>
    <r>
      <rPr>
        <i val="true"/>
        <sz val="9"/>
        <color rgb="FF000000"/>
        <rFont val="Times New Roman"/>
        <family val="1"/>
        <charset val="204"/>
      </rPr>
      <t xml:space="preserve">(не должен превышать 33%)</t>
    </r>
  </si>
  <si>
    <r>
      <rPr>
        <b val="true"/>
        <sz val="9"/>
        <color rgb="FF000000"/>
        <rFont val="Times New Roman"/>
        <family val="1"/>
        <charset val="204"/>
      </rPr>
      <t xml:space="preserve">Расчет Н(М)ЦК по формуле</t>
    </r>
    <r>
      <rPr>
        <sz val="9"/>
        <color rgb="FF000000"/>
        <rFont val="Times New Roman"/>
        <family val="1"/>
        <charset val="204"/>
      </rPr>
      <t xml:space="preserve">                            
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</si>
  <si>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 xml:space="preserve">Цена за единицу изм. минимальная (руб.)</t>
  </si>
  <si>
    <t xml:space="preserve">Цена за единицу изм. с округлением (вниз) до сотых долей после запятой (руб.)</t>
  </si>
  <si>
    <t xml:space="preserve">Н(М)ЦК, ЦКЕП контракта с учетом округления цены за единицу (руб.)</t>
  </si>
  <si>
    <t xml:space="preserve">Гепарин натрия</t>
  </si>
  <si>
    <t xml:space="preserve">уп</t>
  </si>
  <si>
    <t xml:space="preserve">В результате проведённого расчёта Н(М)ЦК контракта составила: 574 287 рублей 00 копеек</t>
  </si>
  <si>
    <t xml:space="preserve">Пятьсот семьдесят четыре тысячи двести восемьдесят семь рублей 00 копеек</t>
  </si>
  <si>
    <t xml:space="preserve">* Цена, согласно п. 3.21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** Цена за единицу в руб. и коп. с НДС приведенная Заказчиком  в соответствие с учетом, выделенных лимитов финансирования согласно п. 3.14 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Обоснование начальной (максимальной) цены контракта, при этом начальная (максимальная) цена контракта определяется и обосновывается  посредством применения следующего метода:
1) метод сопоставимых рыночных цен (анализа рынка);
Методические рекомендации по применению методов определения начальной (максимальной) цены контракта утверждены приказом Министерства экономического развития Российской Федерации от 02.10.2013г.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
*** В целях определения НМЦК использована ценовая информация  от Поставщиков  (Подрядчиков, Исполнителей), обладающих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Полученные от Поставщиков (Подрядчиков, Исполнителей) цены товара, работы, услуги.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(экономности) и достижения наилучшего результата с использованием определенного объема средств (результативности), в соответствии с  требованиями норм п. 1 ч. 1, ст. 1 ст. 6,  ч. 1. Ст. 12 Закона «О контрактной системе…» № 44-ФЗ, с учетом положений ч.2. ст. 72 БК РФ НМЦК может быть снижена Заказчиком по сравнению с НМЦК, определенной в соответствии с настоящим порядком, исходя из имеющегося у Заказчика объема финансового обеспечения для осуществления соответствующей закупки, с пропорциональным снижением начальных цен единиц закупаемых медицинских изделий и услуг.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</si>
  <si>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Расчёт: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</si>
</sst>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"/>
    <numFmt numFmtId="166" formatCode="0.00"/>
    <numFmt numFmtId="167" formatCode="#,##0.00_р_."/>
    <numFmt numFmtId="168" formatCode="#,##0.00"/>
  </numFmts>
  <fonts count="16">
    <font>
      <sz val="11"/>
      <color theme="1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theme="1"/>
      <name val="Calibri"/>
      <family val="2"/>
      <charset val="204"/>
    </font>
    <font>
      <b val="true"/>
      <sz val="12"/>
      <color rgb="FF000000"/>
      <name val="Times New Roman"/>
      <family val="1"/>
      <charset val="204"/>
    </font>
    <font>
      <b val="true"/>
      <sz val="9"/>
      <color rgb="FF000000"/>
      <name val="Times New Roman"/>
      <family val="1"/>
      <charset val="204"/>
    </font>
    <font>
      <i val="true"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 val="true"/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 val="true"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 val="true"/>
      <sz val="10"/>
      <color rgb="FF000000"/>
      <name val="Times New Roman"/>
      <family val="1"/>
      <charset val="204"/>
    </font>
    <font>
      <b val="true"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7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2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1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2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0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3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0" fillId="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0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4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4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5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8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5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wmf"/><Relationship Id="rId2" Type="http://schemas.openxmlformats.org/officeDocument/2006/relationships/image" Target="../media/image2.wmf"/><Relationship Id="rId3" Type="http://schemas.openxmlformats.org/officeDocument/2006/relationships/image" Target="../media/image3.wmf"/><Relationship Id="rId4" Type="http://schemas.openxmlformats.org/officeDocument/2006/relationships/image" Target="../media/image4.wmf"/><Relationship Id="rId5" Type="http://schemas.openxmlformats.org/officeDocument/2006/relationships/image" Target="../media/image2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10</xdr:col>
      <xdr:colOff>247680</xdr:colOff>
      <xdr:row>2</xdr:row>
      <xdr:rowOff>1571760</xdr:rowOff>
    </xdr:from>
    <xdr:to>
      <xdr:col>10</xdr:col>
      <xdr:colOff>1206000</xdr:colOff>
      <xdr:row>2</xdr:row>
      <xdr:rowOff>1919160</xdr:rowOff>
    </xdr:to>
    <xdr:pic>
      <xdr:nvPicPr>
        <xdr:cNvPr id="0" name="Picture 5" descr=""/>
        <xdr:cNvPicPr/>
      </xdr:nvPicPr>
      <xdr:blipFill>
        <a:blip r:embed="rId1"/>
        <a:stretch/>
      </xdr:blipFill>
      <xdr:spPr>
        <a:xfrm>
          <a:off x="10982520" y="2752920"/>
          <a:ext cx="958320" cy="3474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414000</xdr:colOff>
      <xdr:row>2</xdr:row>
      <xdr:rowOff>1623600</xdr:rowOff>
    </xdr:to>
    <xdr:pic>
      <xdr:nvPicPr>
        <xdr:cNvPr id="1" name="Picture 6" descr=""/>
        <xdr:cNvPicPr/>
      </xdr:nvPicPr>
      <xdr:blipFill>
        <a:blip r:embed="rId2"/>
        <a:stretch/>
      </xdr:blipFill>
      <xdr:spPr>
        <a:xfrm>
          <a:off x="11001600" y="2581200"/>
          <a:ext cx="147240" cy="223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9</xdr:col>
      <xdr:colOff>20520</xdr:colOff>
      <xdr:row>2</xdr:row>
      <xdr:rowOff>819360</xdr:rowOff>
    </xdr:from>
    <xdr:to>
      <xdr:col>9</xdr:col>
      <xdr:colOff>812880</xdr:colOff>
      <xdr:row>2</xdr:row>
      <xdr:rowOff>1166760</xdr:rowOff>
    </xdr:to>
    <xdr:pic>
      <xdr:nvPicPr>
        <xdr:cNvPr id="2" name="Picture 1" descr=""/>
        <xdr:cNvPicPr/>
      </xdr:nvPicPr>
      <xdr:blipFill>
        <a:blip r:embed="rId3"/>
        <a:stretch/>
      </xdr:blipFill>
      <xdr:spPr>
        <a:xfrm>
          <a:off x="9708120" y="2000520"/>
          <a:ext cx="792360" cy="3474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8</xdr:col>
      <xdr:colOff>14760</xdr:colOff>
      <xdr:row>2</xdr:row>
      <xdr:rowOff>600480</xdr:rowOff>
    </xdr:from>
    <xdr:to>
      <xdr:col>8</xdr:col>
      <xdr:colOff>866880</xdr:colOff>
      <xdr:row>2</xdr:row>
      <xdr:rowOff>1033560</xdr:rowOff>
    </xdr:to>
    <xdr:pic>
      <xdr:nvPicPr>
        <xdr:cNvPr id="3" name="Picture 2" descr=""/>
        <xdr:cNvPicPr/>
      </xdr:nvPicPr>
      <xdr:blipFill>
        <a:blip r:embed="rId4"/>
        <a:stretch/>
      </xdr:blipFill>
      <xdr:spPr>
        <a:xfrm>
          <a:off x="8715600" y="1781640"/>
          <a:ext cx="852120" cy="4330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414000</xdr:colOff>
      <xdr:row>2</xdr:row>
      <xdr:rowOff>1623600</xdr:rowOff>
    </xdr:to>
    <xdr:pic>
      <xdr:nvPicPr>
        <xdr:cNvPr id="4" name="Picture 6" descr=""/>
        <xdr:cNvPicPr/>
      </xdr:nvPicPr>
      <xdr:blipFill>
        <a:blip r:embed="rId5"/>
        <a:stretch/>
      </xdr:blipFill>
      <xdr:spPr>
        <a:xfrm>
          <a:off x="11001600" y="2581200"/>
          <a:ext cx="147240" cy="2235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N11"/>
  <sheetViews>
    <sheetView showFormulas="false" showGridLines="true" showRowColHeaders="true" showZeros="true" rightToLeft="false" tabSelected="true" showOutlineSymbols="true" defaultGridColor="true" view="normal" topLeftCell="A4" colorId="64" zoomScale="100" zoomScaleNormal="100" zoomScalePageLayoutView="100" workbookViewId="0">
      <selection pane="topLeft" activeCell="A11" activeCellId="0" sqref="A11"/>
    </sheetView>
  </sheetViews>
  <sheetFormatPr defaultColWidth="8.71484375" defaultRowHeight="15" zeroHeight="false" outlineLevelRow="0" outlineLevelCol="0"/>
  <cols>
    <col collapsed="false" customWidth="true" hidden="false" outlineLevel="0" max="1" min="1" style="1" width="5.14"/>
    <col collapsed="false" customWidth="true" hidden="false" outlineLevel="0" max="2" min="2" style="2" width="46.42"/>
    <col collapsed="false" customWidth="true" hidden="false" outlineLevel="0" max="3" min="3" style="2" width="9.14"/>
    <col collapsed="false" customWidth="true" hidden="false" outlineLevel="0" max="4" min="4" style="3" width="9.14"/>
    <col collapsed="false" customWidth="true" hidden="false" outlineLevel="0" max="5" min="5" style="2" width="12.15"/>
    <col collapsed="false" customWidth="true" hidden="false" outlineLevel="0" max="6" min="6" style="2" width="12.29"/>
    <col collapsed="false" customWidth="true" hidden="false" outlineLevel="0" max="7" min="7" style="2" width="12.71"/>
    <col collapsed="false" customWidth="true" hidden="false" outlineLevel="0" max="8" min="8" style="1" width="16.43"/>
    <col collapsed="false" customWidth="true" hidden="false" outlineLevel="0" max="9" min="9" style="1" width="14"/>
    <col collapsed="false" customWidth="true" hidden="false" outlineLevel="0" max="10" min="10" style="1" width="14.86"/>
    <col collapsed="false" customWidth="true" hidden="false" outlineLevel="0" max="11" min="11" style="1" width="22.29"/>
    <col collapsed="false" customWidth="true" hidden="false" outlineLevel="0" max="12" min="12" style="1" width="15.14"/>
    <col collapsed="false" customWidth="true" hidden="false" outlineLevel="0" max="13" min="13" style="1" width="16"/>
    <col collapsed="false" customWidth="true" hidden="false" outlineLevel="0" max="14" min="14" style="1" width="13.71"/>
    <col collapsed="false" customWidth="true" hidden="false" outlineLevel="0" max="15" min="15" style="1" width="13.57"/>
  </cols>
  <sheetData>
    <row r="1" customFormat="false" ht="57.75" hidden="false" customHeight="true" outlineLevel="0" collapsed="false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customFormat="false" ht="35.25" hidden="false" customHeight="true" outlineLevel="0" collapsed="false">
      <c r="A2" s="5" t="s">
        <v>1</v>
      </c>
      <c r="B2" s="5" t="s">
        <v>2</v>
      </c>
      <c r="C2" s="5" t="s">
        <v>3</v>
      </c>
      <c r="D2" s="6" t="s">
        <v>4</v>
      </c>
      <c r="E2" s="7" t="s">
        <v>5</v>
      </c>
      <c r="F2" s="7"/>
      <c r="G2" s="7"/>
      <c r="H2" s="8" t="s">
        <v>6</v>
      </c>
      <c r="I2" s="8"/>
      <c r="J2" s="8"/>
      <c r="K2" s="7" t="s">
        <v>7</v>
      </c>
      <c r="L2" s="7"/>
      <c r="M2" s="7"/>
      <c r="N2" s="7"/>
    </row>
    <row r="3" customFormat="false" ht="156.75" hidden="false" customHeight="true" outlineLevel="0" collapsed="false">
      <c r="A3" s="5"/>
      <c r="B3" s="5"/>
      <c r="C3" s="5"/>
      <c r="D3" s="6"/>
      <c r="E3" s="5" t="s">
        <v>8</v>
      </c>
      <c r="F3" s="5" t="s">
        <v>9</v>
      </c>
      <c r="G3" s="5" t="s">
        <v>10</v>
      </c>
      <c r="H3" s="7" t="s">
        <v>11</v>
      </c>
      <c r="I3" s="9" t="s">
        <v>12</v>
      </c>
      <c r="J3" s="9" t="s">
        <v>13</v>
      </c>
      <c r="K3" s="9" t="s">
        <v>14</v>
      </c>
      <c r="L3" s="10" t="s">
        <v>15</v>
      </c>
      <c r="M3" s="10" t="s">
        <v>16</v>
      </c>
      <c r="N3" s="10" t="s">
        <v>17</v>
      </c>
    </row>
    <row r="4" s="20" customFormat="true" ht="36.75" hidden="false" customHeight="true" outlineLevel="0" collapsed="false">
      <c r="A4" s="11" t="n">
        <v>1</v>
      </c>
      <c r="B4" s="12" t="s">
        <v>18</v>
      </c>
      <c r="C4" s="13" t="s">
        <v>19</v>
      </c>
      <c r="D4" s="14" t="n">
        <v>123</v>
      </c>
      <c r="E4" s="15" t="n">
        <v>4669</v>
      </c>
      <c r="F4" s="15" t="n">
        <v>4731.1</v>
      </c>
      <c r="G4" s="15" t="n">
        <v>4840</v>
      </c>
      <c r="H4" s="16" t="n">
        <f aca="false">AVERAGEA(E4:G4)</f>
        <v>4746.7</v>
      </c>
      <c r="I4" s="17" t="n">
        <f aca="false">SQRT(((SUM((POWER(G4-H4,2)),(POWER(F4-H4,2)),(POWER(E4-H4,2)))/(COLUMNS(E4:G4)-1))))</f>
        <v>86.5607878892053</v>
      </c>
      <c r="J4" s="18" t="n">
        <f aca="false">ROUND(I4/H4*100,2)</f>
        <v>1.82</v>
      </c>
      <c r="K4" s="19" t="n">
        <f aca="false">D4*H4</f>
        <v>583844.1</v>
      </c>
      <c r="L4" s="19" t="n">
        <f aca="false">E4</f>
        <v>4669</v>
      </c>
      <c r="M4" s="19" t="n">
        <f aca="false">L4</f>
        <v>4669</v>
      </c>
      <c r="N4" s="19" t="n">
        <f aca="false">M4*D4</f>
        <v>574287</v>
      </c>
    </row>
    <row r="5" customFormat="false" ht="15" hidden="false" customHeight="false" outlineLevel="0" collapsed="false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19" t="n">
        <f aca="false">SUM(N4)</f>
        <v>574287</v>
      </c>
    </row>
    <row r="6" customFormat="false" ht="15" hidden="false" customHeight="false" outlineLevel="0" collapsed="false">
      <c r="A6" s="22" t="s">
        <v>20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</row>
    <row r="7" customFormat="false" ht="15" hidden="false" customHeight="false" outlineLevel="0" collapsed="false">
      <c r="A7" s="23" t="s">
        <v>21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</row>
    <row r="8" customFormat="false" ht="15" hidden="false" customHeight="false" outlineLevel="0" collapsed="false">
      <c r="C8" s="24"/>
      <c r="D8" s="25"/>
      <c r="E8" s="25"/>
      <c r="F8" s="26"/>
      <c r="G8" s="24"/>
      <c r="H8" s="24"/>
      <c r="I8" s="24"/>
      <c r="J8" s="24"/>
      <c r="K8" s="24"/>
      <c r="L8" s="24"/>
      <c r="M8" s="24"/>
      <c r="N8" s="27"/>
    </row>
    <row r="9" customFormat="false" ht="198" hidden="false" customHeight="true" outlineLevel="0" collapsed="false">
      <c r="A9" s="28" t="s">
        <v>22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</row>
    <row r="10" customFormat="false" ht="15" hidden="false" customHeight="false" outlineLevel="0" collapsed="false">
      <c r="A10" s="29" t="s">
        <v>23</v>
      </c>
      <c r="B10" s="29"/>
    </row>
    <row r="11" customFormat="false" ht="15" hidden="false" customHeight="false" outlineLevel="0" collapsed="false">
      <c r="A11" s="29"/>
      <c r="B11" s="29"/>
    </row>
  </sheetData>
  <mergeCells count="15">
    <mergeCell ref="A1:N1"/>
    <mergeCell ref="A2:A3"/>
    <mergeCell ref="B2:B3"/>
    <mergeCell ref="C2:C3"/>
    <mergeCell ref="D2:D3"/>
    <mergeCell ref="E2:G2"/>
    <mergeCell ref="H2:J2"/>
    <mergeCell ref="K2:N2"/>
    <mergeCell ref="A5:M5"/>
    <mergeCell ref="A6:N6"/>
    <mergeCell ref="A7:N7"/>
    <mergeCell ref="D8:E8"/>
    <mergeCell ref="A9:N9"/>
    <mergeCell ref="A10:B10"/>
    <mergeCell ref="A11:B11"/>
  </mergeCells>
  <printOptions headings="false" gridLines="false" gridLinesSet="true" horizontalCentered="false" verticalCentered="false"/>
  <pageMargins left="0.196527777777778" right="0.196527777777778" top="0.747916666666667" bottom="0.747916666666667" header="0.511811023622047" footer="0.511811023622047"/>
  <pageSetup paperSize="9" scale="58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175</TotalTime>
  <Application>LibreOffice/24.8.4.2$Linux_X86_64 LibreOffice_project/480$Build-2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2006-09-28T05:33:49Z</dcterms:created>
  <dc:creator/>
  <dc:description/>
  <dc:language>ru-RU</dc:language>
  <cp:lastModifiedBy/>
  <cp:lastPrinted>2026-05-05T12:10:42Z</cp:lastPrinted>
  <dcterms:modified xsi:type="dcterms:W3CDTF">2026-05-25T15:38:51Z</dcterms:modified>
  <cp:revision>24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