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D43F57C8-11A6-4822-93D5-0C942358E07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Print_Titles" localSheetId="0">Лист1!$7:$9</definedName>
  </definedNames>
  <calcPr calcId="181029"/>
</workbook>
</file>

<file path=xl/calcChain.xml><?xml version="1.0" encoding="utf-8"?>
<calcChain xmlns="http://schemas.openxmlformats.org/spreadsheetml/2006/main">
  <c r="M14" i="1" l="1"/>
  <c r="M10" i="1"/>
  <c r="M11" i="1"/>
  <c r="M12" i="1"/>
  <c r="C10" i="1"/>
  <c r="C11" i="1"/>
  <c r="C12" i="1"/>
  <c r="C13" i="1"/>
  <c r="C14" i="1"/>
  <c r="N12" i="1" l="1"/>
  <c r="O12" i="1" s="1"/>
  <c r="M13" i="1"/>
  <c r="N14" i="1"/>
  <c r="O14" i="1" s="1"/>
  <c r="N11" i="1"/>
  <c r="O11" i="1" s="1"/>
  <c r="N13" i="1"/>
  <c r="N10" i="1"/>
  <c r="O10" i="1" s="1"/>
  <c r="O13" i="1" l="1"/>
  <c r="J10" i="1" l="1"/>
  <c r="P10" i="1" s="1"/>
  <c r="J11" i="1"/>
  <c r="P11" i="1" s="1"/>
  <c r="J12" i="1"/>
  <c r="P12" i="1" s="1"/>
  <c r="J13" i="1"/>
  <c r="P13" i="1" s="1"/>
  <c r="J14" i="1"/>
  <c r="P14" i="1" s="1"/>
</calcChain>
</file>

<file path=xl/sharedStrings.xml><?xml version="1.0" encoding="utf-8"?>
<sst xmlns="http://schemas.openxmlformats.org/spreadsheetml/2006/main" count="34" uniqueCount="34">
  <si>
    <t>№ п/п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</si>
  <si>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</si>
  <si>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</si>
  <si>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</si>
  <si>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</si>
  <si>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</si>
  <si>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</si>
  <si>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</si>
  <si>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</si>
  <si>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</si>
  <si>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</si>
  <si>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</si>
  <si>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</si>
  <si>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>кол-во товаров, ед.</t>
  </si>
  <si>
    <t xml:space="preserve">Начальная (максимальная) цена контракта </t>
  </si>
  <si>
    <t xml:space="preserve"> Ед.измерения/формат</t>
  </si>
  <si>
    <t>ИЦИ №4</t>
  </si>
  <si>
    <t>ИЦИ №5</t>
  </si>
  <si>
    <t>9=4+5+6+7+8</t>
  </si>
  <si>
    <t>10</t>
  </si>
  <si>
    <t>11= кол-во ответов ИЦИ</t>
  </si>
  <si>
    <t>12=          /11</t>
  </si>
  <si>
    <t>15=9*10.5/11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</si>
  <si>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</si>
  <si>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</si>
  <si>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Предмет контракта: Поставка канцелярских товаров для нужд ГБДОУ детский сад № 10 Выборгского района Санкт-Петербурга в 2026 году.</t>
  </si>
  <si>
    <t xml:space="preserve">                  тыс.руб. </t>
  </si>
  <si>
    <t>Заведующий хозяйством_________________________М.Д.Некрасова</t>
  </si>
  <si>
    <t>заправка ОП-2 АBCE (3)</t>
  </si>
  <si>
    <t>заправка ОП-4 АBCE (3)</t>
  </si>
  <si>
    <t>заправка ОП-5 АBCE (3)</t>
  </si>
  <si>
    <t>заправка ОУ-3 ВСЕ</t>
  </si>
  <si>
    <t>заправка ОУ-5 ВСЕ</t>
  </si>
  <si>
    <t>Начальная (максимальная) цена контракта 10534,94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</si>
</sst>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0" fillId="0" borderId="0" xfId="0" applyNumberForma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 wrapText="1"/>
    </xf>
    <xf numFmtId="0" fontId="0" fillId="0" borderId="7" xfId="0" applyBorder="1"/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14" fillId="0" borderId="1" xfId="0" applyFont="1" applyBorder="1" applyAlignment="1" applyProtection="1">
      <alignment horizontal="left" vertical="top" wrapText="1"/>
      <protection locked="0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7</xdr:row>
      <xdr:rowOff>352425</xdr:rowOff>
    </xdr:from>
    <xdr:to>
      <xdr:col>9</xdr:col>
      <xdr:colOff>561975</xdr:colOff>
      <xdr:row>7</xdr:row>
      <xdr:rowOff>352425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7</xdr:row>
      <xdr:rowOff>514350</xdr:rowOff>
    </xdr:from>
    <xdr:to>
      <xdr:col>13</xdr:col>
      <xdr:colOff>609600</xdr:colOff>
      <xdr:row>7</xdr:row>
      <xdr:rowOff>514350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34956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7</xdr:row>
      <xdr:rowOff>771525</xdr:rowOff>
    </xdr:from>
    <xdr:to>
      <xdr:col>14</xdr:col>
      <xdr:colOff>609600</xdr:colOff>
      <xdr:row>7</xdr:row>
      <xdr:rowOff>771525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7528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228600</xdr:rowOff>
    </xdr:from>
    <xdr:to>
      <xdr:col>12</xdr:col>
      <xdr:colOff>485775</xdr:colOff>
      <xdr:row>8</xdr:row>
      <xdr:rowOff>228600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24725" y="46101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7</xdr:row>
      <xdr:rowOff>533400</xdr:rowOff>
    </xdr:from>
    <xdr:to>
      <xdr:col>9</xdr:col>
      <xdr:colOff>695325</xdr:colOff>
      <xdr:row>7</xdr:row>
      <xdr:rowOff>533400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38600" y="35147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381000</xdr:colOff>
      <xdr:row>8</xdr:row>
      <xdr:rowOff>238125</xdr:rowOff>
    </xdr:from>
    <xdr:to>
      <xdr:col>12</xdr:col>
      <xdr:colOff>590550</xdr:colOff>
      <xdr:row>8</xdr:row>
      <xdr:rowOff>238125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86650" y="46196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609600</xdr:rowOff>
    </xdr:from>
    <xdr:to>
      <xdr:col>13</xdr:col>
      <xdr:colOff>609600</xdr:colOff>
      <xdr:row>7</xdr:row>
      <xdr:rowOff>609600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5909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57150</xdr:colOff>
      <xdr:row>7</xdr:row>
      <xdr:rowOff>885825</xdr:rowOff>
    </xdr:from>
    <xdr:to>
      <xdr:col>14</xdr:col>
      <xdr:colOff>609600</xdr:colOff>
      <xdr:row>7</xdr:row>
      <xdr:rowOff>885825</xdr:rowOff>
    </xdr:to>
    <xdr:pic>
      <xdr:nvPicPr>
        <xdr:cNvPr id="1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867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288925</xdr:colOff>
      <xdr:row>7</xdr:row>
      <xdr:rowOff>193675</xdr:rowOff>
    </xdr:from>
    <xdr:to>
      <xdr:col>15</xdr:col>
      <xdr:colOff>889000</xdr:colOff>
      <xdr:row>7</xdr:row>
      <xdr:rowOff>374650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3979525" y="2797175"/>
          <a:ext cx="600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19050</xdr:colOff>
      <xdr:row>7</xdr:row>
      <xdr:rowOff>209550</xdr:rowOff>
    </xdr:from>
    <xdr:to>
      <xdr:col>15</xdr:col>
      <xdr:colOff>609600</xdr:colOff>
      <xdr:row>7</xdr:row>
      <xdr:rowOff>209550</xdr:rowOff>
    </xdr:to>
    <xdr:pic>
      <xdr:nvPicPr>
        <xdr:cNvPr id="1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96425" y="31908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98425</xdr:colOff>
      <xdr:row>7</xdr:row>
      <xdr:rowOff>612775</xdr:rowOff>
    </xdr:from>
    <xdr:to>
      <xdr:col>15</xdr:col>
      <xdr:colOff>1085850</xdr:colOff>
      <xdr:row>7</xdr:row>
      <xdr:rowOff>965200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3789025" y="3216275"/>
          <a:ext cx="987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7</xdr:row>
      <xdr:rowOff>819150</xdr:rowOff>
    </xdr:from>
    <xdr:to>
      <xdr:col>14</xdr:col>
      <xdr:colOff>714375</xdr:colOff>
      <xdr:row>8</xdr:row>
      <xdr:rowOff>28575</xdr:rowOff>
    </xdr:to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3810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628650</xdr:rowOff>
    </xdr:from>
    <xdr:to>
      <xdr:col>13</xdr:col>
      <xdr:colOff>885825</xdr:colOff>
      <xdr:row>7</xdr:row>
      <xdr:rowOff>1057275</xdr:rowOff>
    </xdr:to>
    <xdr:pic>
      <xdr:nvPicPr>
        <xdr:cNvPr id="2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4425" y="3619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149285</xdr:colOff>
      <xdr:row>7</xdr:row>
      <xdr:rowOff>369903</xdr:rowOff>
    </xdr:from>
    <xdr:to>
      <xdr:col>9</xdr:col>
      <xdr:colOff>596960</xdr:colOff>
      <xdr:row>7</xdr:row>
      <xdr:rowOff>703278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2985" y="336075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180975</xdr:rowOff>
    </xdr:from>
    <xdr:to>
      <xdr:col>12</xdr:col>
      <xdr:colOff>771525</xdr:colOff>
      <xdr:row>8</xdr:row>
      <xdr:rowOff>582757</xdr:rowOff>
    </xdr:to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44125" y="457200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14</xdr:row>
      <xdr:rowOff>47625</xdr:rowOff>
    </xdr:from>
    <xdr:to>
      <xdr:col>14</xdr:col>
      <xdr:colOff>723900</xdr:colOff>
      <xdr:row>14</xdr:row>
      <xdr:rowOff>203200</xdr:rowOff>
    </xdr:to>
    <xdr:pic>
      <xdr:nvPicPr>
        <xdr:cNvPr id="2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2992100" y="9191625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&#1043;&#1091;&#1089;&#1077;&#1074;&#1072;%20&#1057;&#1074;&#1077;&#1090;&#1083;&#1072;&#1085;&#1072;/Downloads/&#1050;&#1055;/25-&#1050;&#1055;%20&#1040;&#1057;&#1058;&#1056;&#1040;%20&#1082;&#1072;&#1085;&#1094;&#1090;&#1086;&#1074;&#1072;&#1088;%20-03.04.xlsx" TargetMode="External"/><Relationship Id="rId1" Type="http://schemas.openxmlformats.org/officeDocument/2006/relationships/externalLinkPath" Target="/Users/&#1043;&#1091;&#1089;&#1077;&#1074;&#1072;%20&#1057;&#1074;&#1077;&#1090;&#1083;&#1072;&#1085;&#1072;/Downloads/&#1050;&#1055;/25-&#1050;&#1055;%20&#1040;&#1057;&#1058;&#1056;&#1040;%20&#1082;&#1072;&#1085;&#1094;&#1090;&#1086;&#1074;&#1072;&#1088;%20-03.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КП Рабочий "/>
      <sheetName val="КП Журих"/>
      <sheetName val="КП АСТРА"/>
    </sheetNames>
    <sheetDataSet>
      <sheetData sheetId="0" refreshError="1"/>
      <sheetData sheetId="1" refreshError="1"/>
      <sheetData sheetId="2" refreshError="1">
        <row r="15">
          <cell r="C15" t="str">
            <v>шт</v>
          </cell>
        </row>
        <row r="16">
          <cell r="C16" t="str">
            <v>шт</v>
          </cell>
        </row>
        <row r="17">
          <cell r="C17" t="str">
            <v>шт</v>
          </cell>
        </row>
        <row r="19">
          <cell r="C19" t="str">
            <v>шт</v>
          </cell>
        </row>
        <row r="20">
          <cell r="C20" t="str">
            <v>шт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tabSelected="1" topLeftCell="A13" zoomScale="75" zoomScaleNormal="75" workbookViewId="0">
      <selection activeCell="B17" sqref="B17:K17"/>
    </sheetView>
  </sheetViews>
  <sheetFormatPr defaultRowHeight="14.4" x14ac:dyDescent="0.3"/>
  <cols>
    <col min="1" max="1" width="4.6640625" customWidth="1"/>
    <col min="2" max="2" width="35.109375" customWidth="1"/>
    <col min="3" max="3" width="8" customWidth="1"/>
    <col min="4" max="4" width="6.109375" customWidth="1"/>
    <col min="5" max="6" width="13.88671875" customWidth="1"/>
    <col min="7" max="9" width="12.88671875" customWidth="1"/>
    <col min="10" max="10" width="13" customWidth="1"/>
    <col min="11" max="11" width="11.88671875" customWidth="1"/>
    <col min="12" max="12" width="11.6640625" customWidth="1"/>
    <col min="13" max="13" width="17" customWidth="1"/>
    <col min="14" max="14" width="17.88671875" customWidth="1"/>
    <col min="15" max="15" width="13.109375" customWidth="1"/>
    <col min="16" max="16" width="16.88671875" customWidth="1"/>
  </cols>
  <sheetData>
    <row r="1" spans="1:16" x14ac:dyDescent="0.3">
      <c r="A1" s="42" t="s">
        <v>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6" ht="52.5" customHeight="1" x14ac:dyDescent="0.3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6" ht="25.5" customHeight="1" x14ac:dyDescent="0.3">
      <c r="A3" s="53" t="s">
        <v>25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51" customHeight="1" x14ac:dyDescent="0.3">
      <c r="A4" s="44" t="s">
        <v>23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</row>
    <row r="5" spans="1:16" ht="15.6" x14ac:dyDescent="0.3">
      <c r="A5" s="45" t="s">
        <v>24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6" ht="1.5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"/>
      <c r="M6" s="2"/>
      <c r="N6" s="2"/>
      <c r="O6" s="3"/>
    </row>
    <row r="7" spans="1:16" ht="42" customHeight="1" x14ac:dyDescent="0.3">
      <c r="A7" s="46" t="s">
        <v>0</v>
      </c>
      <c r="B7" s="46" t="s">
        <v>12</v>
      </c>
      <c r="C7" s="34" t="s">
        <v>15</v>
      </c>
      <c r="D7" s="35"/>
      <c r="E7" s="51" t="s">
        <v>6</v>
      </c>
      <c r="F7" s="52"/>
      <c r="G7" s="52"/>
      <c r="H7" s="52"/>
      <c r="I7" s="52"/>
      <c r="J7" s="11"/>
      <c r="K7" s="10"/>
      <c r="L7" s="48" t="s">
        <v>7</v>
      </c>
      <c r="M7" s="50" t="s">
        <v>8</v>
      </c>
      <c r="N7" s="50"/>
      <c r="O7" s="50"/>
      <c r="P7" s="4" t="s">
        <v>26</v>
      </c>
    </row>
    <row r="8" spans="1:16" ht="87.75" customHeight="1" x14ac:dyDescent="0.3">
      <c r="A8" s="47"/>
      <c r="B8" s="54"/>
      <c r="C8" s="36"/>
      <c r="D8" s="37"/>
      <c r="E8" s="12" t="s">
        <v>3</v>
      </c>
      <c r="F8" s="12" t="s">
        <v>4</v>
      </c>
      <c r="G8" s="12" t="s">
        <v>5</v>
      </c>
      <c r="H8" s="12" t="s">
        <v>16</v>
      </c>
      <c r="I8" s="12" t="s">
        <v>17</v>
      </c>
      <c r="J8" s="13"/>
      <c r="K8" s="5" t="s">
        <v>13</v>
      </c>
      <c r="L8" s="49"/>
      <c r="M8" s="6" t="s">
        <v>9</v>
      </c>
      <c r="N8" s="7" t="s">
        <v>10</v>
      </c>
      <c r="O8" s="7" t="s">
        <v>11</v>
      </c>
      <c r="P8" s="8"/>
    </row>
    <row r="9" spans="1:16" ht="57" customHeight="1" x14ac:dyDescent="0.3">
      <c r="A9" s="14">
        <v>1</v>
      </c>
      <c r="B9" s="14">
        <v>2</v>
      </c>
      <c r="C9" s="38">
        <v>3</v>
      </c>
      <c r="D9" s="39"/>
      <c r="E9" s="15">
        <v>4</v>
      </c>
      <c r="F9" s="15">
        <v>5</v>
      </c>
      <c r="G9" s="14">
        <v>6</v>
      </c>
      <c r="H9" s="14">
        <v>7</v>
      </c>
      <c r="I9" s="14">
        <v>8</v>
      </c>
      <c r="J9" s="14" t="s">
        <v>18</v>
      </c>
      <c r="K9" s="16" t="s">
        <v>19</v>
      </c>
      <c r="L9" s="14" t="s">
        <v>20</v>
      </c>
      <c r="M9" s="17" t="s">
        <v>21</v>
      </c>
      <c r="N9" s="18">
        <v>13</v>
      </c>
      <c r="O9" s="18">
        <v>14</v>
      </c>
      <c r="P9" s="14" t="s">
        <v>22</v>
      </c>
    </row>
    <row r="10" spans="1:16" ht="92.25" customHeight="1" x14ac:dyDescent="0.3">
      <c r="A10" s="24">
        <v>1</v>
      </c>
      <c r="B10" s="26" t="s">
        <v>28</v>
      </c>
      <c r="C10" s="40" t="str">
        <f>'[1]КП АСТРА'!C15</f>
        <v>шт</v>
      </c>
      <c r="D10" s="41"/>
      <c r="E10" s="20">
        <v>816</v>
      </c>
      <c r="F10" s="20">
        <v>680</v>
      </c>
      <c r="G10" s="20">
        <v>782</v>
      </c>
      <c r="H10" s="20">
        <v>0</v>
      </c>
      <c r="I10" s="20">
        <v>0</v>
      </c>
      <c r="J10" s="20">
        <f t="shared" ref="J10:J14" si="0">SUM(E10+F10+G10)</f>
        <v>2278</v>
      </c>
      <c r="K10" s="21">
        <v>5</v>
      </c>
      <c r="L10" s="21">
        <v>3</v>
      </c>
      <c r="M10" s="22">
        <f>AVERAGE(E10:E10:G10)</f>
        <v>759.33333333333337</v>
      </c>
      <c r="N10" s="22">
        <f>STDEV(E10:E10:G10)</f>
        <v>70.776643981848508</v>
      </c>
      <c r="O10" s="9">
        <f t="shared" ref="O10:O14" si="1">N10/M10</f>
        <v>9.320892534922981E-2</v>
      </c>
      <c r="P10" s="20">
        <f t="shared" ref="P10:P14" si="2">J10*K10/L10</f>
        <v>3796.6666666666665</v>
      </c>
    </row>
    <row r="11" spans="1:16" ht="57.75" customHeight="1" x14ac:dyDescent="0.3">
      <c r="A11" s="24">
        <v>2</v>
      </c>
      <c r="B11" s="26" t="s">
        <v>29</v>
      </c>
      <c r="C11" s="40" t="str">
        <f>'[1]КП АСТРА'!C16</f>
        <v>шт</v>
      </c>
      <c r="D11" s="41"/>
      <c r="E11" s="20">
        <v>498</v>
      </c>
      <c r="F11" s="20">
        <v>415</v>
      </c>
      <c r="G11" s="20">
        <v>477</v>
      </c>
      <c r="H11" s="20">
        <v>0</v>
      </c>
      <c r="I11" s="20">
        <v>0</v>
      </c>
      <c r="J11" s="20">
        <f t="shared" si="0"/>
        <v>1390</v>
      </c>
      <c r="K11" s="21">
        <v>3</v>
      </c>
      <c r="L11" s="21">
        <v>3</v>
      </c>
      <c r="M11" s="22">
        <f>AVERAGE(E11:E11:G11)</f>
        <v>463.33333333333331</v>
      </c>
      <c r="N11" s="22">
        <f>STDEV(E11:E11:G11)</f>
        <v>43.154760262725752</v>
      </c>
      <c r="O11" s="9">
        <f t="shared" si="1"/>
        <v>9.3139770351206658E-2</v>
      </c>
      <c r="P11" s="20">
        <f t="shared" si="2"/>
        <v>1390</v>
      </c>
    </row>
    <row r="12" spans="1:16" ht="56.25" customHeight="1" x14ac:dyDescent="0.3">
      <c r="A12" s="24">
        <v>3</v>
      </c>
      <c r="B12" s="26" t="s">
        <v>30</v>
      </c>
      <c r="C12" s="40" t="str">
        <f>'[1]КП АСТРА'!C17</f>
        <v>шт</v>
      </c>
      <c r="D12" s="41"/>
      <c r="E12" s="20">
        <v>528</v>
      </c>
      <c r="F12" s="20">
        <v>440</v>
      </c>
      <c r="G12" s="20">
        <v>506</v>
      </c>
      <c r="H12" s="20">
        <v>0</v>
      </c>
      <c r="I12" s="20">
        <v>0</v>
      </c>
      <c r="J12" s="20">
        <f t="shared" si="0"/>
        <v>1474</v>
      </c>
      <c r="K12" s="21">
        <v>7</v>
      </c>
      <c r="L12" s="21">
        <v>3</v>
      </c>
      <c r="M12" s="22">
        <f>AVERAGE(E12:E12:G12)</f>
        <v>491.33333333333331</v>
      </c>
      <c r="N12" s="22">
        <f>STDEV(E12:E12:G12)</f>
        <v>45.796651988254915</v>
      </c>
      <c r="O12" s="9">
        <f t="shared" si="1"/>
        <v>9.3208925349229824E-2</v>
      </c>
      <c r="P12" s="20">
        <f t="shared" si="2"/>
        <v>3439.3333333333335</v>
      </c>
    </row>
    <row r="13" spans="1:16" ht="52.5" customHeight="1" x14ac:dyDescent="0.3">
      <c r="A13" s="24">
        <v>5</v>
      </c>
      <c r="B13" s="26" t="s">
        <v>31</v>
      </c>
      <c r="C13" s="40" t="str">
        <f>'[1]КП АСТРА'!C19</f>
        <v>шт</v>
      </c>
      <c r="D13" s="41"/>
      <c r="E13" s="20">
        <v>540</v>
      </c>
      <c r="F13" s="20">
        <v>450</v>
      </c>
      <c r="G13" s="20">
        <v>517</v>
      </c>
      <c r="H13" s="20">
        <v>0</v>
      </c>
      <c r="I13" s="20">
        <v>0</v>
      </c>
      <c r="J13" s="20">
        <f t="shared" si="0"/>
        <v>1507</v>
      </c>
      <c r="K13" s="21">
        <v>1</v>
      </c>
      <c r="L13" s="21">
        <v>3</v>
      </c>
      <c r="M13" s="22">
        <f>AVERAGE(E13:E13:G13)</f>
        <v>502.33333333333331</v>
      </c>
      <c r="N13" s="22">
        <f>STDEV(E13:E13:G13)</f>
        <v>46.758243479982575</v>
      </c>
      <c r="O13" s="9">
        <f t="shared" si="1"/>
        <v>9.3082103808857147E-2</v>
      </c>
      <c r="P13" s="20">
        <f t="shared" si="2"/>
        <v>502.33333333333331</v>
      </c>
    </row>
    <row r="14" spans="1:16" ht="55.5" customHeight="1" x14ac:dyDescent="0.3">
      <c r="A14" s="24">
        <v>6</v>
      </c>
      <c r="B14" s="26" t="s">
        <v>32</v>
      </c>
      <c r="C14" s="40" t="str">
        <f>'[1]КП АСТРА'!C20</f>
        <v>шт</v>
      </c>
      <c r="D14" s="41"/>
      <c r="E14" s="20">
        <v>756</v>
      </c>
      <c r="F14" s="20">
        <v>630</v>
      </c>
      <c r="G14" s="20">
        <v>724</v>
      </c>
      <c r="H14" s="20">
        <v>0</v>
      </c>
      <c r="I14" s="20">
        <v>0</v>
      </c>
      <c r="J14" s="20">
        <f t="shared" si="0"/>
        <v>2110</v>
      </c>
      <c r="K14" s="21">
        <v>2</v>
      </c>
      <c r="L14" s="21">
        <v>3</v>
      </c>
      <c r="M14" s="22">
        <f>AVERAGE(E14:E14:G14)</f>
        <v>703.33333333333337</v>
      </c>
      <c r="N14" s="22">
        <f>STDEV(E14:E14:G14)</f>
        <v>65.493002170715414</v>
      </c>
      <c r="O14" s="9">
        <f t="shared" si="1"/>
        <v>9.3118012564998215E-2</v>
      </c>
      <c r="P14" s="20">
        <f t="shared" si="2"/>
        <v>1406.6666666666667</v>
      </c>
    </row>
    <row r="15" spans="1:16" ht="37.5" customHeight="1" x14ac:dyDescent="0.3">
      <c r="A15" s="19"/>
      <c r="B15" s="31" t="s">
        <v>14</v>
      </c>
      <c r="C15" s="32"/>
      <c r="D15" s="33"/>
      <c r="E15" s="33"/>
      <c r="F15" s="33"/>
      <c r="G15" s="33"/>
      <c r="H15" s="33"/>
      <c r="I15" s="33"/>
      <c r="J15" s="33"/>
      <c r="K15" s="19"/>
      <c r="L15" s="19"/>
      <c r="M15" s="19"/>
      <c r="N15" s="19"/>
      <c r="O15" s="19"/>
      <c r="P15" s="23">
        <v>10534.94</v>
      </c>
    </row>
    <row r="16" spans="1:16" ht="37.5" customHeight="1" x14ac:dyDescent="0.3">
      <c r="H16" s="1"/>
      <c r="I16" s="1"/>
      <c r="J16" s="1"/>
    </row>
    <row r="17" spans="2:11" ht="37.5" customHeight="1" x14ac:dyDescent="0.3">
      <c r="B17" s="27" t="s">
        <v>33</v>
      </c>
      <c r="C17" s="28"/>
      <c r="D17" s="28"/>
      <c r="E17" s="28"/>
      <c r="F17" s="28"/>
      <c r="G17" s="28"/>
      <c r="H17" s="28"/>
      <c r="I17" s="28"/>
      <c r="J17" s="28"/>
      <c r="K17" s="28"/>
    </row>
    <row r="18" spans="2:11" ht="37.5" customHeight="1" x14ac:dyDescent="0.3">
      <c r="B18" s="29" t="s">
        <v>27</v>
      </c>
      <c r="C18" s="30"/>
      <c r="D18" s="30"/>
      <c r="E18" s="30"/>
      <c r="F18" s="30"/>
      <c r="G18" s="30"/>
      <c r="H18" s="30"/>
      <c r="I18" s="30"/>
      <c r="J18" s="1"/>
    </row>
    <row r="19" spans="2:11" ht="37.5" customHeight="1" x14ac:dyDescent="0.3">
      <c r="B19" s="30"/>
      <c r="C19" s="30"/>
      <c r="D19" s="30"/>
      <c r="E19" s="30"/>
      <c r="F19" s="30"/>
      <c r="G19" s="30"/>
      <c r="H19" s="30"/>
      <c r="I19" s="30"/>
      <c r="J19" s="1"/>
    </row>
    <row r="20" spans="2:11" ht="37.5" customHeight="1" x14ac:dyDescent="0.3">
      <c r="H20" s="1"/>
      <c r="I20" s="1"/>
      <c r="J20" s="1"/>
    </row>
    <row r="21" spans="2:11" ht="37.5" customHeight="1" x14ac:dyDescent="0.3">
      <c r="H21" s="1"/>
      <c r="I21" s="1"/>
      <c r="J21" s="1"/>
    </row>
    <row r="22" spans="2:11" ht="37.5" customHeight="1" x14ac:dyDescent="0.3">
      <c r="H22" s="1"/>
      <c r="I22" s="1"/>
      <c r="J22" s="1"/>
    </row>
    <row r="23" spans="2:11" ht="37.5" customHeight="1" x14ac:dyDescent="0.3">
      <c r="E23" s="25"/>
      <c r="H23" s="1"/>
      <c r="I23" s="1"/>
      <c r="J23" s="1"/>
    </row>
    <row r="24" spans="2:11" ht="37.5" customHeight="1" x14ac:dyDescent="0.3">
      <c r="H24" s="1"/>
      <c r="I24" s="1"/>
      <c r="J24" s="1"/>
    </row>
    <row r="25" spans="2:11" ht="37.5" customHeight="1" x14ac:dyDescent="0.3">
      <c r="H25" s="1"/>
      <c r="I25" s="1"/>
      <c r="J25" s="1"/>
    </row>
    <row r="26" spans="2:11" ht="37.5" customHeight="1" x14ac:dyDescent="0.3">
      <c r="H26" s="1"/>
      <c r="I26" s="1"/>
      <c r="J26" s="1"/>
    </row>
    <row r="27" spans="2:11" ht="37.5" customHeight="1" x14ac:dyDescent="0.3">
      <c r="H27" s="1"/>
      <c r="I27" s="1"/>
      <c r="J27" s="1"/>
    </row>
    <row r="28" spans="2:11" ht="37.5" customHeight="1" x14ac:dyDescent="0.3">
      <c r="H28" s="1"/>
      <c r="I28" s="1"/>
      <c r="J28" s="1"/>
    </row>
    <row r="29" spans="2:11" ht="37.5" customHeight="1" x14ac:dyDescent="0.3">
      <c r="H29" s="1"/>
      <c r="I29" s="1"/>
      <c r="J29" s="1"/>
    </row>
    <row r="30" spans="2:11" ht="18.899999999999999" customHeight="1" x14ac:dyDescent="0.3">
      <c r="H30" s="1"/>
      <c r="I30" s="1"/>
      <c r="J30" s="1"/>
    </row>
    <row r="31" spans="2:11" x14ac:dyDescent="0.3">
      <c r="H31" s="1"/>
      <c r="I31" s="1"/>
      <c r="J31" s="1"/>
    </row>
    <row r="32" spans="2:11" x14ac:dyDescent="0.3">
      <c r="H32" s="1"/>
      <c r="I32" s="1"/>
      <c r="J32" s="1"/>
    </row>
    <row r="33" spans="8:10" x14ac:dyDescent="0.3">
      <c r="H33" s="1"/>
      <c r="I33" s="1"/>
      <c r="J33" s="1"/>
    </row>
    <row r="34" spans="8:10" ht="16.5" customHeight="1" x14ac:dyDescent="0.3">
      <c r="H34" s="1"/>
      <c r="I34" s="1"/>
      <c r="J34" s="1"/>
    </row>
    <row r="35" spans="8:10" x14ac:dyDescent="0.3">
      <c r="H35" s="1"/>
      <c r="I35" s="1"/>
      <c r="J35" s="1"/>
    </row>
    <row r="36" spans="8:10" x14ac:dyDescent="0.3">
      <c r="H36" s="1"/>
      <c r="I36" s="1"/>
      <c r="J36" s="1"/>
    </row>
  </sheetData>
  <mergeCells count="20">
    <mergeCell ref="A1:O1"/>
    <mergeCell ref="A2:O2"/>
    <mergeCell ref="A4:O4"/>
    <mergeCell ref="A5:O5"/>
    <mergeCell ref="A7:A8"/>
    <mergeCell ref="L7:L8"/>
    <mergeCell ref="M7:O7"/>
    <mergeCell ref="E7:I7"/>
    <mergeCell ref="A3:P3"/>
    <mergeCell ref="B7:B8"/>
    <mergeCell ref="B17:K17"/>
    <mergeCell ref="B18:I19"/>
    <mergeCell ref="B15:J15"/>
    <mergeCell ref="C7:D8"/>
    <mergeCell ref="C9:D9"/>
    <mergeCell ref="C10:D10"/>
    <mergeCell ref="C11:D11"/>
    <mergeCell ref="C12:D12"/>
    <mergeCell ref="C13:D13"/>
    <mergeCell ref="C14:D14"/>
  </mergeCells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2026-05-25T13:41:51Z</dcterms:modified>
</cp:coreProperties>
</file>