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YandexDisk\GBOU74_Olga\ГОРЗАКАЗ\2026\Жироуловители ЭнергияЭко\"/>
    </mc:Choice>
  </mc:AlternateContent>
  <xr:revisionPtr revIDLastSave="0" documentId="13_ncr:1_{212D1A93-7B7A-408C-9591-199468071237}" xr6:coauthVersionLast="47" xr6:coauthVersionMax="47" xr10:uidLastSave="{00000000-0000-0000-0000-000000000000}"/>
  <bookViews>
    <workbookView xWindow="-28920" yWindow="-1275" windowWidth="29040" windowHeight="1572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10" i="1" l="1"/>
  <c r="H10" i="1"/>
  <c r="H11" i="1"/>
  <c r="N11" i="1" s="1"/>
  <c r="K11" i="1"/>
  <c r="L10" i="1" l="1"/>
  <c r="M10" i="1" s="1"/>
  <c r="L11" i="1"/>
  <c r="M11" i="1" s="1"/>
  <c r="N12" i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<sst xmlns="http://schemas.openxmlformats.org/spreadsheetml/2006/main" count="29" uniqueCount="29">
  <si>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</si>
  <si>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</si>
  <si>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</si>
  <si>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</si>
  <si>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</si>
  <si>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</si>
  <si>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</si>
  <si>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</si>
  <si>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</si>
  <si>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</si>
  <si>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</si>
  <si>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</si>
  <si>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</si>
  <si>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</si>
  <si>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</si>
  <si>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</si>
  <si>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</si>
  <si>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</si>
  <si>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</si>
  <si>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</si>
  <si>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          , тыс. руб. </t>
  </si>
  <si>
    <t>Директор</t>
  </si>
  <si>
    <t>Лакко А.Г.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</si>
  <si>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</si>
  <si>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14=8*9/10</t>
  </si>
  <si>
    <t xml:space="preserve">Гидродинамическая промывка 
трубопроводов наружной канализации 0 150 мм </t>
  </si>
  <si>
    <t xml:space="preserve">Очистка жироуловителя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</si>
  <si>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</si>
  <si>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n - кол-во значений, используемых в расчете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</si>
</sst>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4" fontId="4" fillId="0" borderId="0" applyFon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9" fillId="4" borderId="0">
      <alignment horizontal="left" vertical="center"/>
    </xf>
    <xf numFmtId="0" fontId="10" fillId="4" borderId="0">
      <alignment horizontal="right" vertical="center"/>
    </xf>
  </cellStyleXfs>
  <cellXfs count="51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10" fontId="3" fillId="0" borderId="5" xfId="0" applyNumberFormat="1" applyFont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2" fontId="11" fillId="0" borderId="5" xfId="0" applyNumberFormat="1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" fontId="1" fillId="0" borderId="5" xfId="0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4" fontId="11" fillId="4" borderId="5" xfId="5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13" fillId="3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2" fontId="12" fillId="0" borderId="0" xfId="1" applyNumberFormat="1" applyFont="1" applyBorder="1"/>
    <xf numFmtId="2" fontId="12" fillId="0" borderId="0" xfId="0" applyNumberFormat="1" applyFont="1"/>
    <xf numFmtId="2" fontId="12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</cellXfs>
  <cellStyles count="7">
    <cellStyle name="Excel Built-in Normal 5" xfId="3" xr:uid="{00000000-0005-0000-0000-000000000000}"/>
    <cellStyle name="S20" xfId="6" xr:uid="{00000000-0005-0000-0000-000001000000}"/>
    <cellStyle name="S23" xfId="5" xr:uid="{00000000-0005-0000-0000-000002000000}"/>
    <cellStyle name="Денежный" xfId="1" builtinId="4"/>
    <cellStyle name="Обычный" xfId="0" builtinId="0"/>
    <cellStyle name="Обычный 10" xfId="4" xr:uid="{00000000-0005-0000-0000-000005000000}"/>
    <cellStyle name="Обычный 2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826770</xdr:colOff>
      <xdr:row>7</xdr:row>
      <xdr:rowOff>902970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048375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13</xdr:col>
      <xdr:colOff>1116329</xdr:colOff>
      <xdr:row>7</xdr:row>
      <xdr:rowOff>891541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06125" y="1600201"/>
          <a:ext cx="1104899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7</xdr:row>
      <xdr:rowOff>1130311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1078230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00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586740</xdr:colOff>
      <xdr:row>8</xdr:row>
      <xdr:rowOff>586740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82000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161924</xdr:rowOff>
    </xdr:from>
    <xdr:to>
      <xdr:col>13</xdr:col>
      <xdr:colOff>609600</xdr:colOff>
      <xdr:row>7</xdr:row>
      <xdr:rowOff>365527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2080227" y="1153302"/>
          <a:ext cx="561975" cy="372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11</xdr:row>
      <xdr:rowOff>9525</xdr:rowOff>
    </xdr:from>
    <xdr:to>
      <xdr:col>12</xdr:col>
      <xdr:colOff>609600</xdr:colOff>
      <xdr:row>12</xdr:row>
      <xdr:rowOff>87629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9"/>
  <sheetViews>
    <sheetView tabSelected="1" view="pageLayout" zoomScale="98" zoomScalePageLayoutView="98" workbookViewId="0">
      <selection activeCell="B10" sqref="B10"/>
    </sheetView>
  </sheetViews>
  <sheetFormatPr defaultColWidth="9.109375" defaultRowHeight="13.8" x14ac:dyDescent="0.3"/>
  <cols>
    <col min="1" max="1" width="10.33203125" style="21" customWidth="1"/>
    <col min="2" max="2" width="34" style="21" customWidth="1"/>
    <col min="3" max="3" width="11.88671875" style="21" customWidth="1"/>
    <col min="4" max="4" width="10.5546875" style="22" customWidth="1"/>
    <col min="5" max="5" width="11.44140625" style="21" bestFit="1" customWidth="1"/>
    <col min="6" max="6" width="10.33203125" style="21" customWidth="1"/>
    <col min="7" max="7" width="10.5546875" style="21" bestFit="1" customWidth="1"/>
    <col min="8" max="8" width="12.5546875" style="21" customWidth="1"/>
    <col min="9" max="10" width="9.109375" style="21"/>
    <col min="11" max="11" width="11.5546875" style="21" customWidth="1"/>
    <col min="12" max="12" width="10.33203125" style="21" customWidth="1"/>
    <col min="13" max="13" width="16.5546875" style="21" customWidth="1"/>
    <col min="14" max="14" width="16" style="21" customWidth="1"/>
    <col min="15" max="16384" width="9.109375" style="21"/>
  </cols>
  <sheetData>
    <row r="1" spans="1:14" x14ac:dyDescent="0.3">
      <c r="L1" s="38" t="s">
        <v>18</v>
      </c>
      <c r="M1" s="38"/>
      <c r="N1" s="38"/>
    </row>
    <row r="2" spans="1:14" x14ac:dyDescent="0.3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x14ac:dyDescent="0.3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x14ac:dyDescent="0.3">
      <c r="A4" s="41" t="s">
        <v>27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x14ac:dyDescent="0.3">
      <c r="A5" s="41" t="s">
        <v>19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x14ac:dyDescent="0.3">
      <c r="A6" s="23"/>
      <c r="B6" s="23"/>
      <c r="C6" s="23"/>
      <c r="D6" s="24"/>
      <c r="E6" s="23"/>
      <c r="F6" s="23"/>
      <c r="G6" s="23"/>
      <c r="H6" s="23"/>
      <c r="I6" s="23"/>
      <c r="J6" s="23"/>
      <c r="K6" s="25"/>
      <c r="L6" s="23"/>
      <c r="M6" s="23"/>
      <c r="N6" s="25"/>
    </row>
    <row r="7" spans="1:14" x14ac:dyDescent="0.3">
      <c r="A7" s="42" t="s">
        <v>2</v>
      </c>
      <c r="B7" s="44" t="s">
        <v>3</v>
      </c>
      <c r="C7" s="46" t="s">
        <v>4</v>
      </c>
      <c r="D7" s="47"/>
      <c r="E7" s="47"/>
      <c r="F7" s="47"/>
      <c r="G7" s="47"/>
      <c r="H7" s="48"/>
      <c r="I7" s="44" t="s">
        <v>5</v>
      </c>
      <c r="J7" s="44" t="s">
        <v>28</v>
      </c>
      <c r="K7" s="50" t="s">
        <v>6</v>
      </c>
      <c r="L7" s="50"/>
      <c r="M7" s="50"/>
      <c r="N7" s="1" t="s">
        <v>20</v>
      </c>
    </row>
    <row r="8" spans="1:14" ht="92.4" x14ac:dyDescent="0.3">
      <c r="A8" s="43"/>
      <c r="B8" s="45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6"/>
      <c r="I8" s="49"/>
      <c r="J8" s="49"/>
      <c r="K8" s="3" t="s">
        <v>12</v>
      </c>
      <c r="L8" s="4" t="s">
        <v>13</v>
      </c>
      <c r="M8" s="14" t="s">
        <v>23</v>
      </c>
      <c r="N8" s="5"/>
    </row>
    <row r="9" spans="1:14" ht="55.2" x14ac:dyDescent="0.3">
      <c r="A9" s="6">
        <v>1</v>
      </c>
      <c r="B9" s="13">
        <v>2</v>
      </c>
      <c r="C9" s="13">
        <v>3</v>
      </c>
      <c r="D9" s="13">
        <v>4</v>
      </c>
      <c r="E9" s="13">
        <v>5</v>
      </c>
      <c r="F9" s="6">
        <v>6</v>
      </c>
      <c r="G9" s="6">
        <v>7</v>
      </c>
      <c r="H9" s="6" t="s">
        <v>14</v>
      </c>
      <c r="I9" s="13">
        <v>9</v>
      </c>
      <c r="J9" s="6" t="s">
        <v>15</v>
      </c>
      <c r="K9" s="7" t="s">
        <v>16</v>
      </c>
      <c r="L9" s="7">
        <v>12</v>
      </c>
      <c r="M9" s="7">
        <v>13</v>
      </c>
      <c r="N9" s="6" t="s">
        <v>24</v>
      </c>
    </row>
    <row r="10" spans="1:14" ht="39.6" x14ac:dyDescent="0.3">
      <c r="A10" s="12">
        <v>1</v>
      </c>
      <c r="B10" s="17" t="s">
        <v>25</v>
      </c>
      <c r="C10" s="18">
        <v>350</v>
      </c>
      <c r="D10" s="27">
        <v>370</v>
      </c>
      <c r="E10" s="28">
        <v>385</v>
      </c>
      <c r="F10" s="16"/>
      <c r="G10" s="11"/>
      <c r="H10" s="29">
        <f t="shared" ref="H10:H11" si="0">C10+D10+E10+F10+G10</f>
        <v>1105</v>
      </c>
      <c r="I10" s="19">
        <v>100</v>
      </c>
      <c r="J10" s="15">
        <v>3</v>
      </c>
      <c r="K10" s="9">
        <f t="shared" ref="K10:K11" si="1">AVERAGE(C10:G10)</f>
        <v>368.33333333333331</v>
      </c>
      <c r="L10" s="9">
        <f t="shared" ref="L10:L11" si="2">STDEV(C10:G10)</f>
        <v>17.559422921421231</v>
      </c>
      <c r="M10" s="10">
        <f t="shared" ref="M10:M11" si="3">L10/K10</f>
        <v>4.7672641415623253E-2</v>
      </c>
      <c r="N10" s="8">
        <v>36833</v>
      </c>
    </row>
    <row r="11" spans="1:14" x14ac:dyDescent="0.3">
      <c r="A11" s="12">
        <v>2</v>
      </c>
      <c r="B11" s="17" t="s">
        <v>26</v>
      </c>
      <c r="C11" s="18">
        <v>25000</v>
      </c>
      <c r="D11" s="27">
        <v>25500</v>
      </c>
      <c r="E11" s="30">
        <v>26000</v>
      </c>
      <c r="F11" s="16"/>
      <c r="G11" s="11"/>
      <c r="H11" s="29">
        <f t="shared" si="0"/>
        <v>76500</v>
      </c>
      <c r="I11" s="19">
        <v>1</v>
      </c>
      <c r="J11" s="15">
        <v>3</v>
      </c>
      <c r="K11" s="9">
        <f t="shared" si="1"/>
        <v>25500</v>
      </c>
      <c r="L11" s="9">
        <f t="shared" si="2"/>
        <v>500</v>
      </c>
      <c r="M11" s="10">
        <f t="shared" si="3"/>
        <v>1.9607843137254902E-2</v>
      </c>
      <c r="N11" s="8">
        <f>ROUND(H11*I11/J11/1,2)</f>
        <v>25500</v>
      </c>
    </row>
    <row r="12" spans="1:14" ht="15" customHeight="1" x14ac:dyDescent="0.3">
      <c r="A12" s="35" t="s">
        <v>17</v>
      </c>
      <c r="B12" s="36"/>
      <c r="C12" s="36"/>
      <c r="D12" s="36"/>
      <c r="E12" s="36"/>
      <c r="F12" s="37"/>
      <c r="G12" s="37"/>
      <c r="H12" s="37"/>
      <c r="I12" s="36"/>
      <c r="J12" s="37"/>
      <c r="K12" s="37"/>
      <c r="L12" s="37"/>
      <c r="M12" s="31"/>
      <c r="N12" s="20">
        <f>SUM(N10:N11)</f>
        <v>62333</v>
      </c>
    </row>
    <row r="13" spans="1:14" ht="15" customHeight="1" x14ac:dyDescent="0.3">
      <c r="A13" s="23"/>
      <c r="B13" s="23"/>
      <c r="C13" s="23"/>
      <c r="D13" s="24"/>
      <c r="E13" s="23"/>
      <c r="F13" s="23"/>
      <c r="G13" s="23"/>
      <c r="H13" s="23"/>
      <c r="I13" s="23"/>
      <c r="J13" s="23"/>
      <c r="K13" s="25"/>
      <c r="L13" s="23"/>
      <c r="M13" s="23"/>
      <c r="N13" s="25"/>
    </row>
    <row r="14" spans="1:14" ht="15" customHeight="1" x14ac:dyDescent="0.3">
      <c r="H14" s="22"/>
    </row>
    <row r="15" spans="1:14" ht="15" customHeight="1" x14ac:dyDescent="0.3">
      <c r="B15" s="32"/>
      <c r="C15" s="33" t="s">
        <v>21</v>
      </c>
      <c r="D15" s="34"/>
      <c r="E15" s="33"/>
      <c r="F15" s="33"/>
      <c r="G15" s="21" t="s">
        <v>22</v>
      </c>
    </row>
    <row r="16" spans="1:14" ht="15" customHeight="1" x14ac:dyDescent="0.3">
      <c r="B16" s="32"/>
      <c r="C16" s="33"/>
      <c r="D16" s="34"/>
      <c r="E16" s="33"/>
      <c r="F16" s="33"/>
      <c r="G16" s="33"/>
      <c r="H16" s="33"/>
    </row>
    <row r="17" spans="2:8" ht="15" customHeight="1" x14ac:dyDescent="0.3">
      <c r="B17" s="32"/>
      <c r="C17" s="33"/>
      <c r="D17" s="34"/>
      <c r="E17" s="33"/>
      <c r="F17" s="33"/>
      <c r="G17" s="33"/>
      <c r="H17" s="33"/>
    </row>
    <row r="18" spans="2:8" ht="15" customHeight="1" x14ac:dyDescent="0.3">
      <c r="B18" s="32"/>
      <c r="C18" s="33"/>
      <c r="D18" s="34"/>
      <c r="E18" s="33"/>
      <c r="F18" s="33"/>
      <c r="G18" s="33"/>
      <c r="H18" s="33"/>
    </row>
    <row r="19" spans="2:8" ht="15" customHeight="1" x14ac:dyDescent="0.3">
      <c r="C19" s="33"/>
      <c r="D19" s="34"/>
      <c r="E19" s="33"/>
    </row>
  </sheetData>
  <mergeCells count="12"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31496062992125984" right="0" top="0.55118110236220474" bottom="0.35433070866141736" header="0" footer="0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Ольга Васильева</cp:lastModifiedBy>
  <cp:lastPrinted>2023-07-03T14:21:43Z</cp:lastPrinted>
  <dcterms:created xsi:type="dcterms:W3CDTF">2016-09-26T13:34:20Z</dcterms:created>
  <dcterms:modified xsi:type="dcterms:W3CDTF">2026-05-25T12:22:06Z</dcterms:modified>
</cp:coreProperties>
</file>