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Экономисты\2026 год\Торги 2026\223ФЗ\ПУБЛИЧКА 223\Расход. материалы общ. назнач. (спиртовка, лейкопластырь и др.)\"/>
    </mc:Choice>
  </mc:AlternateContent>
  <bookViews>
    <workbookView xWindow="0" yWindow="0" windowWidth="28800" windowHeight="12300"/>
  </bookViews>
  <sheets>
    <sheet name="Расчет НМЦК по КП" sheetId="19" r:id="rId1"/>
  </sheets>
  <calcPr calcId="162913" refMode="R1C1"/>
</workbook>
</file>

<file path=xl/calcChain.xml><?xml version="1.0" encoding="utf-8"?>
<calcChain xmlns="http://schemas.openxmlformats.org/spreadsheetml/2006/main">
  <c r="L10" i="19" l="1"/>
  <c r="I9" i="19" l="1"/>
  <c r="I10" i="19"/>
  <c r="I11" i="19"/>
  <c r="M9" i="19"/>
  <c r="M10" i="19"/>
  <c r="M11" i="19"/>
  <c r="L9" i="19"/>
  <c r="O9" i="19" s="1"/>
  <c r="O10" i="19"/>
  <c r="L11" i="19"/>
  <c r="O11" i="19" s="1"/>
  <c r="N10" i="19" l="1"/>
  <c r="N11" i="19"/>
  <c r="N9" i="19"/>
  <c r="O12" i="19"/>
</calcChain>
</file>

<file path=xl/sharedStrings.xml><?xml version="1.0" encoding="utf-8"?>
<sst xmlns="http://schemas.openxmlformats.org/spreadsheetml/2006/main" count="30" uniqueCount="28">
  <si>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</si>
  <si>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</si>
  <si>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</si>
  <si>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</si>
  <si>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</si>
  <si>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</si>
  <si>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</si>
  <si>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</si>
  <si>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</si>
  <si>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</si>
  <si>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Начальная (максимальная) цена контракта (НМЦК):</t>
  </si>
  <si>
    <t>Определение и обоснование НМЦК методом сопоставимых рыночных цен (анализа рынка) для СПб ГБУЗ "Стоматологическая поликлиника №4"</t>
  </si>
  <si>
    <t>шт.</t>
  </si>
  <si>
    <t>Ед. измерения</t>
  </si>
  <si>
    <t>ИЦИ 5 от 27.03.26г</t>
  </si>
  <si>
    <t>Для определения и обоснования НМЦК в расчетах использованы три цены товара.</t>
  </si>
  <si>
    <t>Лейкопластырь</t>
  </si>
  <si>
    <t>ИЦИ 1  вход. №110 от 22.05.26г</t>
  </si>
  <si>
    <t>ИЦИ 2  вход. №111 от 22.05.26г</t>
  </si>
  <si>
    <t>ИЦИ 3  вход. №112 от 22.05.26г</t>
  </si>
  <si>
    <t>ИЦИ 4  от экранная копия от 26.05.2026</t>
  </si>
  <si>
    <t xml:space="preserve">Поставка расходных материалов общего назначения (лейкопластыри, спиртовки и др.) в 2026 году </t>
  </si>
  <si>
    <t>Спиртовка лабораторная</t>
  </si>
  <si>
    <t xml:space="preserve">Спрей смазочный для стоматологических наконечников </t>
  </si>
  <si>
    <t>8=4+5+6+7</t>
  </si>
  <si>
    <t>10 = кол-во ответов ИЦИ</t>
  </si>
  <si>
    <t>11=          /10</t>
  </si>
  <si>
    <t>14=9*11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</si>
</sst>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top" wrapText="1"/>
    </xf>
    <xf numFmtId="4" fontId="1" fillId="2" borderId="6" xfId="0" applyNumberFormat="1" applyFont="1" applyFill="1" applyBorder="1" applyAlignment="1">
      <alignment vertical="center" wrapText="1"/>
    </xf>
    <xf numFmtId="4" fontId="0" fillId="0" borderId="0" xfId="0" applyNumberFormat="1"/>
    <xf numFmtId="0" fontId="5" fillId="0" borderId="0" xfId="0" applyNumberFormat="1" applyFont="1" applyAlignment="1">
      <alignment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4" fontId="7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4" fontId="13" fillId="0" borderId="0" xfId="0" applyNumberFormat="1" applyFont="1" applyAlignment="1">
      <alignment horizontal="right"/>
    </xf>
    <xf numFmtId="0" fontId="9" fillId="2" borderId="3" xfId="0" applyFont="1" applyFill="1" applyBorder="1" applyAlignment="1">
      <alignment horizontal="right" vertical="center" wrapText="1"/>
    </xf>
    <xf numFmtId="0" fontId="9" fillId="2" borderId="8" xfId="0" applyFont="1" applyFill="1" applyBorder="1" applyAlignment="1">
      <alignment horizontal="right"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9" fillId="2" borderId="7" xfId="0" applyFont="1" applyFill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178076</xdr:colOff>
      <xdr:row>6</xdr:row>
      <xdr:rowOff>220318</xdr:rowOff>
    </xdr:from>
    <xdr:to>
      <xdr:col>8</xdr:col>
      <xdr:colOff>559076</xdr:colOff>
      <xdr:row>6</xdr:row>
      <xdr:rowOff>506068</xdr:rowOff>
    </xdr:to>
    <xdr:pic>
      <xdr:nvPicPr>
        <xdr:cNvPr id="25700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106228" y="1760883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28575</xdr:colOff>
      <xdr:row>6</xdr:row>
      <xdr:rowOff>514350</xdr:rowOff>
    </xdr:from>
    <xdr:to>
      <xdr:col>12</xdr:col>
      <xdr:colOff>866775</xdr:colOff>
      <xdr:row>6</xdr:row>
      <xdr:rowOff>803413</xdr:rowOff>
    </xdr:to>
    <xdr:pic>
      <xdr:nvPicPr>
        <xdr:cNvPr id="257002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334625" y="2857500"/>
          <a:ext cx="838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6</xdr:row>
      <xdr:rowOff>771525</xdr:rowOff>
    </xdr:from>
    <xdr:to>
      <xdr:col>13</xdr:col>
      <xdr:colOff>704850</xdr:colOff>
      <xdr:row>6</xdr:row>
      <xdr:rowOff>993913</xdr:rowOff>
    </xdr:to>
    <xdr:pic>
      <xdr:nvPicPr>
        <xdr:cNvPr id="25700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1249025" y="2857500"/>
          <a:ext cx="6381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257175</xdr:colOff>
      <xdr:row>7</xdr:row>
      <xdr:rowOff>209550</xdr:rowOff>
    </xdr:from>
    <xdr:to>
      <xdr:col>11</xdr:col>
      <xdr:colOff>523875</xdr:colOff>
      <xdr:row>7</xdr:row>
      <xdr:rowOff>447675</xdr:rowOff>
    </xdr:to>
    <xdr:pic>
      <xdr:nvPicPr>
        <xdr:cNvPr id="25700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 flipV="1">
          <a:off x="8258175" y="2676525"/>
          <a:ext cx="2667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95250</xdr:colOff>
      <xdr:row>6</xdr:row>
      <xdr:rowOff>371475</xdr:rowOff>
    </xdr:from>
    <xdr:to>
      <xdr:col>14</xdr:col>
      <xdr:colOff>923925</xdr:colOff>
      <xdr:row>6</xdr:row>
      <xdr:rowOff>657225</xdr:rowOff>
    </xdr:to>
    <xdr:pic>
      <xdr:nvPicPr>
        <xdr:cNvPr id="25700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2030075" y="2857500"/>
          <a:ext cx="828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190500</xdr:colOff>
      <xdr:row>5</xdr:row>
      <xdr:rowOff>238125</xdr:rowOff>
    </xdr:from>
    <xdr:to>
      <xdr:col>14</xdr:col>
      <xdr:colOff>647700</xdr:colOff>
      <xdr:row>5</xdr:row>
      <xdr:rowOff>495300</xdr:rowOff>
    </xdr:to>
    <xdr:pic>
      <xdr:nvPicPr>
        <xdr:cNvPr id="25700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2125325" y="22193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17"/>
  <sheetViews>
    <sheetView tabSelected="1" zoomScale="115" zoomScaleNormal="115" workbookViewId="0">
      <selection activeCell="F13" sqref="F13"/>
    </sheetView>
  </sheetViews>
  <sheetFormatPr defaultRowHeight="15" x14ac:dyDescent="0.25"/>
  <cols>
    <col min="1" max="1" width="3.5703125" customWidth="1"/>
    <col min="2" max="2" width="15.42578125" style="21" customWidth="1"/>
    <col min="3" max="3" width="7.42578125" style="21" customWidth="1"/>
    <col min="4" max="5" width="8.85546875" customWidth="1"/>
    <col min="6" max="6" width="8.5703125" customWidth="1"/>
    <col min="7" max="7" width="10.140625" customWidth="1"/>
    <col min="8" max="8" width="8.7109375" hidden="1" customWidth="1"/>
    <col min="9" max="9" width="9.28515625" customWidth="1"/>
    <col min="10" max="10" width="8.7109375" style="19" customWidth="1"/>
    <col min="11" max="11" width="10.85546875" style="19" customWidth="1"/>
    <col min="12" max="13" width="13.140625" customWidth="1"/>
    <col min="14" max="14" width="11.28515625" customWidth="1"/>
    <col min="15" max="15" width="14.140625" style="15" customWidth="1"/>
    <col min="16" max="16" width="2.5703125" customWidth="1"/>
    <col min="17" max="17" width="4.5703125" customWidth="1"/>
  </cols>
  <sheetData>
    <row r="1" spans="1:19" x14ac:dyDescent="0.25">
      <c r="M1" s="37"/>
      <c r="N1" s="37"/>
      <c r="O1" s="37"/>
    </row>
    <row r="2" spans="1:19" ht="35.25" customHeight="1" x14ac:dyDescent="0.25">
      <c r="A2" s="45" t="s">
        <v>11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9" ht="30.75" customHeight="1" x14ac:dyDescent="0.25">
      <c r="A3" s="22"/>
      <c r="C3" s="55" t="s">
        <v>21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22"/>
    </row>
    <row r="4" spans="1:19" ht="25.5" customHeight="1" x14ac:dyDescent="0.25">
      <c r="A4" s="43" t="s">
        <v>15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</row>
    <row r="5" spans="1:19" ht="11.25" hidden="1" customHeight="1" x14ac:dyDescent="0.25">
      <c r="A5" s="1"/>
      <c r="B5" s="1"/>
      <c r="C5" s="1"/>
      <c r="D5" s="1"/>
      <c r="E5" s="1"/>
      <c r="F5" s="1"/>
      <c r="G5" s="1"/>
      <c r="H5" s="1"/>
      <c r="I5" s="1"/>
      <c r="J5" s="16"/>
      <c r="K5" s="16"/>
      <c r="L5" s="2"/>
      <c r="M5" s="1"/>
      <c r="N5" s="1"/>
      <c r="O5" s="2"/>
    </row>
    <row r="6" spans="1:19" ht="53.25" customHeight="1" x14ac:dyDescent="0.25">
      <c r="A6" s="46" t="s">
        <v>0</v>
      </c>
      <c r="B6" s="48" t="s">
        <v>3</v>
      </c>
      <c r="C6" s="28"/>
      <c r="D6" s="50" t="s">
        <v>8</v>
      </c>
      <c r="E6" s="51"/>
      <c r="F6" s="51"/>
      <c r="G6" s="51"/>
      <c r="H6" s="51"/>
      <c r="I6" s="52"/>
      <c r="J6" s="53" t="s">
        <v>4</v>
      </c>
      <c r="K6" s="53" t="s">
        <v>9</v>
      </c>
      <c r="L6" s="42" t="s">
        <v>2</v>
      </c>
      <c r="M6" s="42"/>
      <c r="N6" s="42"/>
      <c r="O6" s="10" t="s">
        <v>7</v>
      </c>
    </row>
    <row r="7" spans="1:19" ht="79.5" customHeight="1" x14ac:dyDescent="0.25">
      <c r="A7" s="47"/>
      <c r="B7" s="49"/>
      <c r="C7" s="27" t="s">
        <v>13</v>
      </c>
      <c r="D7" s="9" t="s">
        <v>17</v>
      </c>
      <c r="E7" s="30" t="s">
        <v>18</v>
      </c>
      <c r="F7" s="30" t="s">
        <v>19</v>
      </c>
      <c r="G7" s="29" t="s">
        <v>20</v>
      </c>
      <c r="H7" s="29" t="s">
        <v>14</v>
      </c>
      <c r="I7" s="11"/>
      <c r="J7" s="54"/>
      <c r="K7" s="54"/>
      <c r="L7" s="12" t="s">
        <v>5</v>
      </c>
      <c r="M7" s="13" t="s">
        <v>1</v>
      </c>
      <c r="N7" s="13" t="s">
        <v>6</v>
      </c>
      <c r="O7" s="14"/>
    </row>
    <row r="8" spans="1:19" ht="44.25" customHeight="1" x14ac:dyDescent="0.25">
      <c r="A8" s="3">
        <v>1</v>
      </c>
      <c r="B8" s="8">
        <v>2</v>
      </c>
      <c r="C8" s="8">
        <v>3</v>
      </c>
      <c r="D8" s="3">
        <v>4</v>
      </c>
      <c r="E8" s="3">
        <v>5</v>
      </c>
      <c r="F8" s="3">
        <v>6</v>
      </c>
      <c r="G8" s="3">
        <v>7</v>
      </c>
      <c r="H8" s="3">
        <v>8</v>
      </c>
      <c r="I8" s="3" t="s">
        <v>24</v>
      </c>
      <c r="J8" s="17">
        <v>9</v>
      </c>
      <c r="K8" s="17" t="s">
        <v>25</v>
      </c>
      <c r="L8" s="4" t="s">
        <v>26</v>
      </c>
      <c r="M8" s="4">
        <v>12</v>
      </c>
      <c r="N8" s="4">
        <v>13</v>
      </c>
      <c r="O8" s="20" t="s">
        <v>27</v>
      </c>
    </row>
    <row r="9" spans="1:19" ht="44.25" customHeight="1" x14ac:dyDescent="0.25">
      <c r="A9" s="32">
        <v>1</v>
      </c>
      <c r="B9" s="34" t="s">
        <v>16</v>
      </c>
      <c r="C9" s="24" t="s">
        <v>12</v>
      </c>
      <c r="D9" s="33">
        <v>121</v>
      </c>
      <c r="E9" s="25">
        <v>69</v>
      </c>
      <c r="F9" s="25">
        <v>123</v>
      </c>
      <c r="G9" s="6"/>
      <c r="H9" s="6"/>
      <c r="I9" s="31">
        <f t="shared" ref="I9:I11" si="0">D9+E9+F9+G9+H9</f>
        <v>313</v>
      </c>
      <c r="J9" s="26">
        <v>100</v>
      </c>
      <c r="K9" s="18">
        <v>3</v>
      </c>
      <c r="L9" s="6">
        <f t="shared" ref="L9:L11" si="1">ROUND(AVERAGE(D9:H9),2)</f>
        <v>104.33</v>
      </c>
      <c r="M9" s="6">
        <f t="shared" ref="M9:M11" si="2">STDEV(D9:H9)</f>
        <v>30.615900008546767</v>
      </c>
      <c r="N9" s="7">
        <f t="shared" ref="N9:N11" si="3">M9/L9</f>
        <v>0.29345250655177579</v>
      </c>
      <c r="O9" s="5">
        <f t="shared" ref="O9:O11" si="4">J9*L9</f>
        <v>10433</v>
      </c>
      <c r="R9" s="35"/>
      <c r="S9" s="35"/>
    </row>
    <row r="10" spans="1:19" ht="44.25" customHeight="1" x14ac:dyDescent="0.25">
      <c r="A10" s="32">
        <v>2</v>
      </c>
      <c r="B10" s="34" t="s">
        <v>22</v>
      </c>
      <c r="C10" s="24" t="s">
        <v>12</v>
      </c>
      <c r="D10" s="33">
        <v>1020</v>
      </c>
      <c r="E10" s="25">
        <v>720</v>
      </c>
      <c r="F10" s="25"/>
      <c r="G10" s="6">
        <v>934</v>
      </c>
      <c r="H10" s="6"/>
      <c r="I10" s="31">
        <f t="shared" si="0"/>
        <v>2674</v>
      </c>
      <c r="J10" s="26">
        <v>15</v>
      </c>
      <c r="K10" s="18">
        <v>3</v>
      </c>
      <c r="L10" s="6">
        <f>ROUND(AVERAGE(D10:H10),2)</f>
        <v>891.33</v>
      </c>
      <c r="M10" s="6">
        <f t="shared" si="2"/>
        <v>154.48408763796112</v>
      </c>
      <c r="N10" s="7">
        <f t="shared" si="3"/>
        <v>0.17331862232614309</v>
      </c>
      <c r="O10" s="5">
        <f t="shared" si="4"/>
        <v>13369.95</v>
      </c>
      <c r="R10" s="35"/>
      <c r="S10" s="35"/>
    </row>
    <row r="11" spans="1:19" ht="44.25" customHeight="1" x14ac:dyDescent="0.25">
      <c r="A11" s="32">
        <v>3</v>
      </c>
      <c r="B11" s="34" t="s">
        <v>23</v>
      </c>
      <c r="C11" s="24" t="s">
        <v>12</v>
      </c>
      <c r="D11" s="33">
        <v>565</v>
      </c>
      <c r="E11" s="36">
        <v>545</v>
      </c>
      <c r="F11" s="36"/>
      <c r="G11" s="6">
        <v>569</v>
      </c>
      <c r="H11" s="6"/>
      <c r="I11" s="31">
        <f t="shared" si="0"/>
        <v>1679</v>
      </c>
      <c r="J11" s="26">
        <v>70</v>
      </c>
      <c r="K11" s="18">
        <v>3</v>
      </c>
      <c r="L11" s="6">
        <f t="shared" si="1"/>
        <v>559.66999999999996</v>
      </c>
      <c r="M11" s="6">
        <f t="shared" si="2"/>
        <v>12.858201014657274</v>
      </c>
      <c r="N11" s="7">
        <f t="shared" si="3"/>
        <v>2.297461185101448E-2</v>
      </c>
      <c r="O11" s="5">
        <f t="shared" si="4"/>
        <v>39176.899999999994</v>
      </c>
      <c r="R11" s="35"/>
      <c r="S11" s="35"/>
    </row>
    <row r="12" spans="1:19" ht="18" customHeight="1" x14ac:dyDescent="0.25">
      <c r="A12" s="38" t="s">
        <v>10</v>
      </c>
      <c r="B12" s="39"/>
      <c r="C12" s="39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1"/>
      <c r="O12" s="20">
        <f>SUM(O9:O11)</f>
        <v>62979.849999999991</v>
      </c>
    </row>
    <row r="13" spans="1:19" x14ac:dyDescent="0.25">
      <c r="A13" s="1"/>
      <c r="D13" s="1"/>
      <c r="E13" s="1"/>
      <c r="F13" s="1"/>
      <c r="G13" s="1"/>
      <c r="H13" s="1"/>
      <c r="I13" s="1"/>
      <c r="J13" s="16"/>
      <c r="K13" s="16"/>
      <c r="L13" s="2"/>
      <c r="M13" s="1"/>
      <c r="N13" s="1"/>
      <c r="O13" s="2"/>
    </row>
    <row r="17" spans="7:7" x14ac:dyDescent="0.25">
      <c r="G17" s="23"/>
    </row>
  </sheetData>
  <mergeCells count="11">
    <mergeCell ref="M1:O1"/>
    <mergeCell ref="A12:N12"/>
    <mergeCell ref="L6:N6"/>
    <mergeCell ref="A4:O4"/>
    <mergeCell ref="A2:O2"/>
    <mergeCell ref="A6:A7"/>
    <mergeCell ref="B6:B7"/>
    <mergeCell ref="D6:I6"/>
    <mergeCell ref="K6:K7"/>
    <mergeCell ref="J6:J7"/>
    <mergeCell ref="C3:N3"/>
  </mergeCells>
  <phoneticPr fontId="0" type="noConversion"/>
  <pageMargins left="0.23622047244094491" right="0.23622047244094491" top="0.35433070866141736" bottom="0.35433070866141736" header="0.11811023622047245" footer="0.31496062992125984"/>
  <pageSetup paperSize="9" scale="9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 по КП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Ольга Д. Павлюченко</cp:lastModifiedBy>
  <cp:lastPrinted>2026-05-26T09:27:02Z</cp:lastPrinted>
  <dcterms:created xsi:type="dcterms:W3CDTF">2011-08-15T06:57:36Z</dcterms:created>
  <dcterms:modified xsi:type="dcterms:W3CDTF">2026-05-26T13:04:36Z</dcterms:modified>
</cp:coreProperties>
</file>