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льбина\Desktop\Закупки 2025 2026\4 вывеска\2026\"/>
    </mc:Choice>
  </mc:AlternateContent>
  <xr:revisionPtr revIDLastSave="0" documentId="13_ncr:1_{507688A6-1CE7-4BB1-B886-3E8693F699E0}" xr6:coauthVersionLast="47" xr6:coauthVersionMax="47" xr10:uidLastSave="{00000000-0000-0000-0000-000000000000}"/>
  <bookViews>
    <workbookView xWindow="-108" yWindow="-108" windowWidth="30936" windowHeight="170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0" i="1" l="1"/>
  <c r="L10" i="1"/>
  <c r="H10" i="1"/>
  <c r="K10" i="1" s="1"/>
  <c r="P11" i="1"/>
  <c r="P9" i="1"/>
  <c r="L11" i="1"/>
  <c r="H11" i="1"/>
  <c r="K11" i="1" s="1"/>
  <c r="M10" i="1" l="1"/>
  <c r="N10" i="1"/>
  <c r="P13" i="1"/>
  <c r="N11" i="1"/>
  <c r="M11" i="1"/>
  <c r="F17" i="1"/>
  <c r="H9" i="1" l="1"/>
  <c r="N9" i="1" s="1"/>
  <c r="K9" i="1" l="1"/>
  <c r="L9" i="1"/>
  <c r="M9" i="1" l="1"/>
</calcChain>
</file>

<file path=xl/sharedStrings.xml><?xml version="1.0" encoding="utf-8"?>
<sst xmlns="http://schemas.openxmlformats.org/spreadsheetml/2006/main" count="35" uniqueCount="34">
  <si>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</si>
  <si>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</si>
  <si>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</si>
  <si>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</si>
  <si>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</si>
  <si>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</si>
  <si>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</si>
  <si>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</si>
  <si>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</si>
  <si>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</si>
  <si>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</si>
  <si>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</si>
  <si>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</si>
  <si>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</si>
  <si>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</si>
  <si>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ИЦИ №1 </t>
  </si>
  <si>
    <t>ИЦИ №2</t>
  </si>
  <si>
    <t xml:space="preserve">ИЦИ №3 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</si>
  <si>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</si>
  <si>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14=8*9/10</t>
  </si>
  <si>
    <t>Директор ______________________ ____________Е.В. Алексеева</t>
  </si>
  <si>
    <t>v - кол-во (объем) закупаемого товара (работы, услуги)</t>
  </si>
  <si>
    <t>ед.изм.</t>
  </si>
  <si>
    <t>В целях соблюдения статьи 34 Бюджетного кодекса, Заказчиком принято решение при расчете цены контракта использовать минимальное ценовое предложение</t>
  </si>
  <si>
    <t>компл.</t>
  </si>
  <si>
    <t>шт.</t>
  </si>
  <si>
    <t>61 833,34</t>
  </si>
  <si>
    <t>Руководитель контрактной службы  __________________ О.В. Буятанова</t>
  </si>
  <si>
    <t>Определение и обоснование НМЦК методом сопоставимых рыночных цен (анализ рынка) на выполнение работ  по изготовлению и монтажу информационной таблички (вывески) филиала «Большеохтинский» для СПБ ГБУ «Культурно-досуговый центр «Красногвардейский» для нужд Санкт-Петербурга в 2026 году</t>
  </si>
  <si>
    <t>Заказчиком было направлены запросы от 27/04-26 от 27.04.2026 г. о предоставлении ценовой информации 6-ти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</si>
  <si>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Табличка из алюминиевой композитной панели в алюминиевом багетном
профиле Нельсон, размер 570*700 мм (тактильная с обычным текстом и
шрифтом Брайля, накладные элементы – АБС-пластик «царапанное золото»)
ОКПД2 25.99.29.190 Изделия прочие из недрагоценных металлов, не включенные в другие группировки</t>
  </si>
  <si>
    <t>Табличка из ПВХ в алюминиевом багетном профиле, буквы - аппликация
пленкой, размер 500*400 мм
ОКПД2 22.29.29.190 —  Изделия пластмассовые прочие, не включённые в другие группировки</t>
  </si>
  <si>
    <t>Монтажные работы</t>
  </si>
  <si>
    <t>Ответы получены от 3(трех) исполнителей: ИЦИ №1 Вх.№ 04/05кп1 от 04.05.2026г., ИЦИ №2 вх.№ 04/05кп2 от 04.05.2026г., ИЦИ №3 Вх.№05/05кп от 05.05.2026г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</si>
</sst>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52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10" fontId="12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0" fillId="0" borderId="0" xfId="0" applyNumberFormat="1"/>
    <xf numFmtId="2" fontId="13" fillId="0" borderId="0" xfId="0" applyNumberFormat="1" applyFont="1"/>
    <xf numFmtId="4" fontId="9" fillId="2" borderId="2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vertical="center" wrapText="1"/>
    </xf>
    <xf numFmtId="0" fontId="2" fillId="0" borderId="2" xfId="1" applyFont="1" applyBorder="1" applyAlignment="1">
      <alignment horizontal="center" vertical="top" wrapText="1"/>
    </xf>
    <xf numFmtId="0" fontId="5" fillId="0" borderId="1" xfId="1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4" fontId="8" fillId="2" borderId="1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10" fontId="8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vertical="top"/>
    </xf>
    <xf numFmtId="2" fontId="15" fillId="0" borderId="1" xfId="0" applyNumberFormat="1" applyFont="1" applyBorder="1" applyAlignment="1">
      <alignment vertical="top" wrapText="1"/>
    </xf>
    <xf numFmtId="14" fontId="0" fillId="0" borderId="0" xfId="0" applyNumberFormat="1"/>
    <xf numFmtId="2" fontId="0" fillId="0" borderId="1" xfId="0" applyNumberFormat="1" applyBorder="1" applyAlignment="1">
      <alignment vertical="top"/>
    </xf>
    <xf numFmtId="0" fontId="0" fillId="0" borderId="1" xfId="0" applyBorder="1"/>
    <xf numFmtId="4" fontId="2" fillId="0" borderId="2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/>
    <xf numFmtId="0" fontId="9" fillId="0" borderId="10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9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352425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010025" y="331470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66674</xdr:colOff>
      <xdr:row>5</xdr:row>
      <xdr:rowOff>885825</xdr:rowOff>
    </xdr:from>
    <xdr:to>
      <xdr:col>13</xdr:col>
      <xdr:colOff>723900</xdr:colOff>
      <xdr:row>6</xdr:row>
      <xdr:rowOff>342900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2163424" y="2667000"/>
          <a:ext cx="657226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609600</xdr:colOff>
      <xdr:row>6</xdr:row>
      <xdr:rowOff>514350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7950" y="34766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609600</xdr:colOff>
      <xdr:row>6</xdr:row>
      <xdr:rowOff>771525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72350" y="373380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15025" y="43243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609600</xdr:colOff>
      <xdr:row>5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724900" y="1447800"/>
          <a:ext cx="5619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12</xdr:row>
      <xdr:rowOff>9525</xdr:rowOff>
    </xdr:from>
    <xdr:to>
      <xdr:col>12</xdr:col>
      <xdr:colOff>609600</xdr:colOff>
      <xdr:row>13</xdr:row>
      <xdr:rowOff>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7400925" y="22364700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609600</xdr:colOff>
      <xdr:row>6</xdr:row>
      <xdr:rowOff>514350</xdr:rowOff>
    </xdr:to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43700" y="3438525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609600</xdr:colOff>
      <xdr:row>6</xdr:row>
      <xdr:rowOff>771525</xdr:rowOff>
    </xdr:to>
    <xdr:pic>
      <xdr:nvPicPr>
        <xdr:cNvPr id="1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91400" y="3695700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35720</xdr:colOff>
      <xdr:row>6</xdr:row>
      <xdr:rowOff>552450</xdr:rowOff>
    </xdr:from>
    <xdr:to>
      <xdr:col>11</xdr:col>
      <xdr:colOff>743586</xdr:colOff>
      <xdr:row>6</xdr:row>
      <xdr:rowOff>923925</xdr:rowOff>
    </xdr:to>
    <xdr:pic>
      <xdr:nvPicPr>
        <xdr:cNvPr id="1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17845" y="3343275"/>
          <a:ext cx="707866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228600</xdr:colOff>
      <xdr:row>6</xdr:row>
      <xdr:rowOff>695325</xdr:rowOff>
    </xdr:from>
    <xdr:to>
      <xdr:col>12</xdr:col>
      <xdr:colOff>771525</xdr:colOff>
      <xdr:row>6</xdr:row>
      <xdr:rowOff>1057275</xdr:rowOff>
    </xdr:to>
    <xdr:pic>
      <xdr:nvPicPr>
        <xdr:cNvPr id="16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115675" y="3476625"/>
          <a:ext cx="5429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333375</xdr:colOff>
      <xdr:row>6</xdr:row>
      <xdr:rowOff>666750</xdr:rowOff>
    </xdr:from>
    <xdr:to>
      <xdr:col>7</xdr:col>
      <xdr:colOff>714375</xdr:colOff>
      <xdr:row>6</xdr:row>
      <xdr:rowOff>952500</xdr:rowOff>
    </xdr:to>
    <xdr:pic>
      <xdr:nvPicPr>
        <xdr:cNvPr id="1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86425" y="34480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246917</xdr:colOff>
      <xdr:row>6</xdr:row>
      <xdr:rowOff>714375</xdr:rowOff>
    </xdr:from>
    <xdr:to>
      <xdr:col>10</xdr:col>
      <xdr:colOff>923925</xdr:colOff>
      <xdr:row>6</xdr:row>
      <xdr:rowOff>1114424</xdr:rowOff>
    </xdr:to>
    <xdr:pic>
      <xdr:nvPicPr>
        <xdr:cNvPr id="1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781317" y="3352800"/>
          <a:ext cx="677008" cy="400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7"/>
  <sheetViews>
    <sheetView tabSelected="1" topLeftCell="A5" zoomScale="80" zoomScaleNormal="80" workbookViewId="0">
      <selection activeCell="B11" sqref="B11"/>
    </sheetView>
  </sheetViews>
  <sheetFormatPr defaultRowHeight="14.4" x14ac:dyDescent="0.3"/>
  <cols>
    <col min="1" max="1" width="9.77734375" customWidth="1"/>
    <col min="2" max="2" width="38.44140625" customWidth="1"/>
    <col min="3" max="3" width="12.5546875" customWidth="1"/>
    <col min="4" max="4" width="11.6640625" customWidth="1"/>
    <col min="5" max="5" width="11.109375" customWidth="1"/>
    <col min="6" max="6" width="17" hidden="1" customWidth="1"/>
    <col min="7" max="7" width="9.88671875" hidden="1" customWidth="1"/>
    <col min="8" max="8" width="16.109375" customWidth="1"/>
    <col min="9" max="9" width="11.88671875" customWidth="1"/>
    <col min="10" max="10" width="12.88671875" customWidth="1"/>
    <col min="11" max="11" width="15.88671875" customWidth="1"/>
    <col min="12" max="12" width="13.44140625" customWidth="1"/>
    <col min="13" max="13" width="15.6640625" customWidth="1"/>
    <col min="14" max="14" width="12.44140625" customWidth="1"/>
    <col min="15" max="15" width="7.6640625" customWidth="1"/>
    <col min="16" max="16" width="17.5546875" customWidth="1"/>
  </cols>
  <sheetData>
    <row r="1" spans="1:16" ht="15" customHeight="1" x14ac:dyDescent="0.3">
      <c r="A1" s="31" t="s">
        <v>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3"/>
    </row>
    <row r="2" spans="1:16" ht="24" customHeigh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/>
    </row>
    <row r="3" spans="1:16" ht="37.200000000000003" customHeight="1" x14ac:dyDescent="0.3">
      <c r="A3" s="31" t="s">
        <v>18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3"/>
    </row>
    <row r="4" spans="1:16" ht="38.4" customHeight="1" x14ac:dyDescent="0.3">
      <c r="A4" s="39" t="s">
        <v>29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</row>
    <row r="5" spans="1:16" ht="26.25" customHeight="1" x14ac:dyDescent="0.3">
      <c r="A5" s="51" t="s">
        <v>33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</row>
    <row r="6" spans="1:16" ht="79.5" customHeight="1" x14ac:dyDescent="0.3">
      <c r="A6" s="42" t="s">
        <v>0</v>
      </c>
      <c r="B6" s="44" t="s">
        <v>1</v>
      </c>
      <c r="C6" s="46" t="s">
        <v>2</v>
      </c>
      <c r="D6" s="47"/>
      <c r="E6" s="47"/>
      <c r="F6" s="47"/>
      <c r="G6" s="47"/>
      <c r="H6" s="48"/>
      <c r="I6" s="44" t="s">
        <v>21</v>
      </c>
      <c r="J6" s="44" t="s">
        <v>3</v>
      </c>
      <c r="K6" s="50" t="s">
        <v>4</v>
      </c>
      <c r="L6" s="50"/>
      <c r="M6" s="50"/>
      <c r="N6" s="12" t="s">
        <v>5</v>
      </c>
      <c r="O6" s="28" t="s">
        <v>22</v>
      </c>
      <c r="P6" s="28" t="s">
        <v>23</v>
      </c>
    </row>
    <row r="7" spans="1:16" ht="133.80000000000001" customHeight="1" x14ac:dyDescent="0.3">
      <c r="A7" s="43"/>
      <c r="B7" s="45"/>
      <c r="C7" s="9" t="s">
        <v>15</v>
      </c>
      <c r="D7" s="9" t="s">
        <v>16</v>
      </c>
      <c r="E7" s="9" t="s">
        <v>17</v>
      </c>
      <c r="F7" s="9" t="s">
        <v>6</v>
      </c>
      <c r="G7" s="9" t="s">
        <v>7</v>
      </c>
      <c r="H7" s="15"/>
      <c r="I7" s="49"/>
      <c r="J7" s="49"/>
      <c r="K7" s="27" t="s">
        <v>8</v>
      </c>
      <c r="L7" s="14" t="s">
        <v>9</v>
      </c>
      <c r="M7" s="14" t="s">
        <v>10</v>
      </c>
      <c r="N7" s="13"/>
      <c r="O7" s="29"/>
      <c r="P7" s="29"/>
    </row>
    <row r="8" spans="1:16" ht="41.4" x14ac:dyDescent="0.3">
      <c r="A8" s="1">
        <v>1</v>
      </c>
      <c r="B8" s="1">
        <v>2</v>
      </c>
      <c r="C8" s="1">
        <v>3</v>
      </c>
      <c r="D8" s="1">
        <v>4</v>
      </c>
      <c r="E8" s="1">
        <v>5</v>
      </c>
      <c r="F8" s="1">
        <v>6</v>
      </c>
      <c r="G8" s="1">
        <v>7</v>
      </c>
      <c r="H8" s="1" t="s">
        <v>11</v>
      </c>
      <c r="I8" s="1">
        <v>9</v>
      </c>
      <c r="J8" s="1" t="s">
        <v>12</v>
      </c>
      <c r="K8" s="4" t="s">
        <v>13</v>
      </c>
      <c r="L8" s="4">
        <v>12</v>
      </c>
      <c r="M8" s="4">
        <v>13</v>
      </c>
      <c r="N8" s="1" t="s">
        <v>19</v>
      </c>
      <c r="O8" s="4">
        <v>15</v>
      </c>
      <c r="P8" s="4">
        <v>16</v>
      </c>
    </row>
    <row r="9" spans="1:16" s="22" customFormat="1" ht="160.19999999999999" customHeight="1" x14ac:dyDescent="0.3">
      <c r="A9" s="17">
        <v>1</v>
      </c>
      <c r="B9" s="23" t="s">
        <v>30</v>
      </c>
      <c r="C9" s="16">
        <v>36700</v>
      </c>
      <c r="D9" s="16">
        <v>41500</v>
      </c>
      <c r="E9" s="16">
        <v>38200</v>
      </c>
      <c r="F9" s="16"/>
      <c r="G9" s="16"/>
      <c r="H9" s="16">
        <f>C9+D9+E9+F9+G9</f>
        <v>116400</v>
      </c>
      <c r="I9" s="16">
        <v>1</v>
      </c>
      <c r="J9" s="19">
        <v>3</v>
      </c>
      <c r="K9" s="20">
        <f>H9/J9</f>
        <v>38800</v>
      </c>
      <c r="L9" s="20">
        <f>STDEV(C9:G9)</f>
        <v>2455.6058315617352</v>
      </c>
      <c r="M9" s="21">
        <f>L9/K9</f>
        <v>6.3288810091797293E-2</v>
      </c>
      <c r="N9" s="18">
        <f>H9*I9/J9</f>
        <v>38800</v>
      </c>
      <c r="O9" s="20" t="s">
        <v>25</v>
      </c>
      <c r="P9" s="25">
        <f>C9*I9</f>
        <v>36700</v>
      </c>
    </row>
    <row r="10" spans="1:16" s="22" customFormat="1" ht="96.6" customHeight="1" x14ac:dyDescent="0.3">
      <c r="A10" s="17">
        <v>2</v>
      </c>
      <c r="B10" s="23" t="s">
        <v>31</v>
      </c>
      <c r="C10" s="16">
        <v>9500</v>
      </c>
      <c r="D10" s="16">
        <v>11500</v>
      </c>
      <c r="E10" s="16">
        <v>10500</v>
      </c>
      <c r="F10" s="16"/>
      <c r="G10" s="16"/>
      <c r="H10" s="16">
        <f>C10+D10+E10+F10+G10</f>
        <v>31500</v>
      </c>
      <c r="I10" s="16">
        <v>1</v>
      </c>
      <c r="J10" s="19">
        <v>3</v>
      </c>
      <c r="K10" s="20">
        <f>H10/J10</f>
        <v>10500</v>
      </c>
      <c r="L10" s="20">
        <f>STDEV(C10:G10)</f>
        <v>1000</v>
      </c>
      <c r="M10" s="21">
        <f>L10/K10</f>
        <v>9.5238095238095233E-2</v>
      </c>
      <c r="N10" s="18">
        <f>H10*I10/J10</f>
        <v>10500</v>
      </c>
      <c r="O10" s="20" t="s">
        <v>25</v>
      </c>
      <c r="P10" s="25">
        <f>C10*I10</f>
        <v>9500</v>
      </c>
    </row>
    <row r="11" spans="1:16" s="22" customFormat="1" ht="21.6" customHeight="1" x14ac:dyDescent="0.3">
      <c r="A11" s="17">
        <v>3</v>
      </c>
      <c r="B11" s="23" t="s">
        <v>32</v>
      </c>
      <c r="C11" s="16">
        <v>8000</v>
      </c>
      <c r="D11" s="16">
        <v>11000</v>
      </c>
      <c r="E11" s="16">
        <v>9000</v>
      </c>
      <c r="F11" s="16"/>
      <c r="G11" s="16"/>
      <c r="H11" s="16">
        <f>C11+D11+E11+F11+G11</f>
        <v>28000</v>
      </c>
      <c r="I11" s="16">
        <v>1</v>
      </c>
      <c r="J11" s="19">
        <v>3</v>
      </c>
      <c r="K11" s="20">
        <f>H11/J11</f>
        <v>9333.3333333333339</v>
      </c>
      <c r="L11" s="20">
        <f>STDEV(C11:G11)</f>
        <v>1527.525231651945</v>
      </c>
      <c r="M11" s="21">
        <f>L11/K11</f>
        <v>0.16366341767699411</v>
      </c>
      <c r="N11" s="18">
        <f>H11*I11/J11</f>
        <v>9333.3333333333339</v>
      </c>
      <c r="O11" s="20" t="s">
        <v>24</v>
      </c>
      <c r="P11" s="25">
        <f>C11*I11</f>
        <v>8000</v>
      </c>
    </row>
    <row r="12" spans="1:16" x14ac:dyDescent="0.3">
      <c r="A12" s="5"/>
      <c r="B12" s="5"/>
      <c r="C12" s="5"/>
      <c r="D12" s="5"/>
      <c r="E12" s="5"/>
      <c r="F12" s="5"/>
      <c r="G12" s="5"/>
      <c r="H12" s="6"/>
      <c r="I12" s="5"/>
      <c r="J12" s="5"/>
      <c r="K12" s="7"/>
      <c r="L12" s="7"/>
      <c r="M12" s="8"/>
      <c r="N12" s="7"/>
      <c r="O12" s="7"/>
      <c r="P12" s="7"/>
    </row>
    <row r="13" spans="1:16" x14ac:dyDescent="0.3">
      <c r="A13" s="37" t="s">
        <v>14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2"/>
      <c r="N13" s="3" t="s">
        <v>26</v>
      </c>
      <c r="O13" s="26"/>
      <c r="P13" s="3">
        <f>P9+P10+P11</f>
        <v>54200</v>
      </c>
    </row>
    <row r="14" spans="1:16" x14ac:dyDescent="0.3">
      <c r="A14" s="30" t="s">
        <v>27</v>
      </c>
      <c r="B14" s="30"/>
      <c r="C14" s="30"/>
      <c r="D14" s="30"/>
      <c r="K14" s="10"/>
    </row>
    <row r="15" spans="1:16" x14ac:dyDescent="0.3">
      <c r="F15">
        <v>39703.089999999997</v>
      </c>
    </row>
    <row r="16" spans="1:16" x14ac:dyDescent="0.3">
      <c r="A16" s="30" t="s">
        <v>20</v>
      </c>
      <c r="B16" s="30"/>
      <c r="C16" s="30"/>
      <c r="D16" s="30"/>
      <c r="F16">
        <v>15</v>
      </c>
      <c r="K16" s="11"/>
    </row>
    <row r="17" spans="1:6" x14ac:dyDescent="0.3">
      <c r="A17" s="24">
        <v>46157</v>
      </c>
      <c r="F17">
        <f>F15*F16</f>
        <v>595546.35</v>
      </c>
    </row>
  </sheetData>
  <mergeCells count="15">
    <mergeCell ref="O6:O7"/>
    <mergeCell ref="P6:P7"/>
    <mergeCell ref="A16:D16"/>
    <mergeCell ref="A1:N2"/>
    <mergeCell ref="A3:N3"/>
    <mergeCell ref="A13:L13"/>
    <mergeCell ref="A4:N4"/>
    <mergeCell ref="A6:A7"/>
    <mergeCell ref="B6:B7"/>
    <mergeCell ref="C6:H6"/>
    <mergeCell ref="I6:I7"/>
    <mergeCell ref="J6:J7"/>
    <mergeCell ref="K6:M6"/>
    <mergeCell ref="A5:N5"/>
    <mergeCell ref="A14:D14"/>
  </mergeCells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Пахолков Д.Ю.</cp:lastModifiedBy>
  <cp:lastPrinted>2026-05-15T12:18:30Z</cp:lastPrinted>
  <dcterms:created xsi:type="dcterms:W3CDTF">2014-11-12T12:35:02Z</dcterms:created>
  <dcterms:modified xsi:type="dcterms:W3CDTF">2026-05-18T12:27:43Z</dcterms:modified>
</cp:coreProperties>
</file>