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DET-SAD\Desktop\Мои документы\закупки\Все закупки\пожарка\обслуживание ВПВ\"/>
    </mc:Choice>
  </mc:AlternateContent>
  <xr:revisionPtr revIDLastSave="0" documentId="13_ncr:1_{2037C710-C0D4-4C6F-A7DA-E857825FE624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Рапид" sheetId="1" r:id="rId1"/>
    <sheet name="Лист1" sheetId="2" r:id="rId2"/>
    <sheet name="Лист2" sheetId="3" r:id="rId3"/>
  </sheets>
  <definedNames>
    <definedName name="_xlnm._FilterDatabase" localSheetId="0" hidden="1">Рапид!$A$7:$L$9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8" i="1" l="1"/>
  <c r="I8" i="1" s="1"/>
  <c r="L8" i="1" s="1"/>
  <c r="J8" i="1"/>
  <c r="K8" i="1" l="1"/>
  <c r="L9" i="1"/>
</calcChain>
</file>

<file path=xl/sharedStrings.xml><?xml version="1.0" encoding="utf-8"?>
<sst xmlns="http://schemas.openxmlformats.org/spreadsheetml/2006/main" count="26" uniqueCount="26">
  <si>
    <t xml:space="preserve"> Метод сопоставимых рыночных цен (анализ рынка)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</si>
  <si>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</si>
  <si>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</si>
  <si>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</si>
  <si>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</si>
  <si>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</si>
  <si>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</si>
  <si>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</si>
  <si>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</si>
  <si>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</si>
  <si>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</si>
  <si>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</si>
  <si>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</si>
  <si>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t xml:space="preserve">V - коэф-нт вариации </t>
  </si>
  <si>
    <t>6=3+4+5</t>
  </si>
  <si>
    <t>8 = кол-во ответов ИЦИ</t>
  </si>
  <si>
    <t>9=           /8</t>
  </si>
  <si>
    <t>12=6*7/8</t>
  </si>
  <si>
    <t>1</t>
  </si>
  <si>
    <t xml:space="preserve">Начальная (максимальная) цена контракта </t>
  </si>
  <si>
    <t>Единица измерения</t>
  </si>
  <si>
    <t>шт.</t>
  </si>
  <si>
    <r>
      <t xml:space="preserve">Обоснование и расчет начальной (максимальной) цены контракта
</t>
    </r>
    <r>
      <rPr>
        <sz val="11"/>
        <color indexed="8"/>
        <rFont val="Times New Roman"/>
        <family val="1"/>
        <charset val="204"/>
      </rPr>
      <t>на оказание услуг по техническому освидетельствованию и испытанию на водоотдачу системы ВПВ   для ГБДОУ детский сад № 47 Красногвардейского района Санкт-Петербурга, для нужд Санкт-Петербурга в 2026 году</t>
    </r>
  </si>
  <si>
    <r>
      <t xml:space="preserve">        Заказчиком было направлены запросы от 06.04.2026 №14 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 xml:space="preserve">5-ти поставщикам (подрядчикам, исполнителям) 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</si>
  <si>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поставщиков (подрядчиков, исполнителей): ИЦИ-40вх. от 09.04.2026; ИЦИ-41вх. от 09.04.2026; ИЦИ - 42 вх. 09.04.2026</t>
  </si>
  <si>
    <t>оказание услуг по освидетельствоанию и испытанию системы ВПВ в 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</si>
</sst>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7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Fill="1"/>
    <xf numFmtId="0" fontId="0" fillId="0" borderId="0" xfId="0" applyAlignment="1">
      <alignment horizontal="justify"/>
    </xf>
    <xf numFmtId="4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4" fontId="10" fillId="2" borderId="1" xfId="0" applyNumberFormat="1" applyFont="1" applyFill="1" applyBorder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2" fontId="14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vertical="top" wrapText="1"/>
    </xf>
    <xf numFmtId="0" fontId="13" fillId="0" borderId="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justify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1" fillId="2" borderId="3" xfId="0" applyNumberFormat="1" applyFont="1" applyFill="1" applyBorder="1" applyAlignment="1">
      <alignment horizontal="center" vertical="center" wrapText="1"/>
    </xf>
    <xf numFmtId="4" fontId="1" fillId="2" borderId="5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hyperlink" Target="https://static-2.bunny.mediasaturnrussia.ru/bunny/public/images/1134355/1/1000x1000.pn" TargetMode="External"/><Relationship Id="rId4" Type="http://schemas.openxmlformats.org/officeDocument/2006/relationships/hyperlink" Target="https://static-6.bunny.mediasaturnrussia.ru/bunny/public/images/1134355/0/1000x1000.pn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76200</xdr:colOff>
      <xdr:row>5</xdr:row>
      <xdr:rowOff>342900</xdr:rowOff>
    </xdr:from>
    <xdr:to>
      <xdr:col>5</xdr:col>
      <xdr:colOff>590550</xdr:colOff>
      <xdr:row>5</xdr:row>
      <xdr:rowOff>752475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552825" y="2886075"/>
          <a:ext cx="5143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95250</xdr:colOff>
      <xdr:row>5</xdr:row>
      <xdr:rowOff>485776</xdr:rowOff>
    </xdr:from>
    <xdr:to>
      <xdr:col>9</xdr:col>
      <xdr:colOff>771525</xdr:colOff>
      <xdr:row>5</xdr:row>
      <xdr:rowOff>1019176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4675" y="2971801"/>
          <a:ext cx="67627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85725</xdr:colOff>
      <xdr:row>5</xdr:row>
      <xdr:rowOff>457201</xdr:rowOff>
    </xdr:from>
    <xdr:to>
      <xdr:col>10</xdr:col>
      <xdr:colOff>666750</xdr:colOff>
      <xdr:row>5</xdr:row>
      <xdr:rowOff>847725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8075" y="3000376"/>
          <a:ext cx="581025" cy="390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285750</xdr:colOff>
      <xdr:row>6</xdr:row>
      <xdr:rowOff>76200</xdr:rowOff>
    </xdr:from>
    <xdr:to>
      <xdr:col>8</xdr:col>
      <xdr:colOff>552450</xdr:colOff>
      <xdr:row>6</xdr:row>
      <xdr:rowOff>419100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324600" y="3695700"/>
          <a:ext cx="2667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8</xdr:row>
      <xdr:rowOff>9525</xdr:rowOff>
    </xdr:from>
    <xdr:to>
      <xdr:col>10</xdr:col>
      <xdr:colOff>47625</xdr:colOff>
      <xdr:row>8</xdr:row>
      <xdr:rowOff>180975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7134225" y="6467475"/>
          <a:ext cx="7048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171450</xdr:colOff>
      <xdr:row>4</xdr:row>
      <xdr:rowOff>28575</xdr:rowOff>
    </xdr:from>
    <xdr:to>
      <xdr:col>11</xdr:col>
      <xdr:colOff>628650</xdr:colOff>
      <xdr:row>4</xdr:row>
      <xdr:rowOff>314325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667750" y="1952625"/>
          <a:ext cx="4572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304800</xdr:colOff>
      <xdr:row>9</xdr:row>
      <xdr:rowOff>38100</xdr:rowOff>
    </xdr:to>
    <xdr:sp macro="" textlink="">
      <xdr:nvSpPr>
        <xdr:cNvPr id="9" name="AutoShape 3" descr="Yamaha NS-F150 Black Колонка напольная миниатюра">
          <a:hlinkClick xmlns:r="http://schemas.openxmlformats.org/officeDocument/2006/relationships" r:id="rId4" tooltip="Yamaha NS-F150 Black Колонка напольная"/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361950" y="6457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304800</xdr:colOff>
      <xdr:row>9</xdr:row>
      <xdr:rowOff>28575</xdr:rowOff>
    </xdr:to>
    <xdr:sp macro="" textlink="">
      <xdr:nvSpPr>
        <xdr:cNvPr id="10" name="AutoShape 4" descr="Yamaha NS-F150 Black Колонка напольная - вид 2 миниатюра">
          <a:hlinkClick xmlns:r="http://schemas.openxmlformats.org/officeDocument/2006/relationships" r:id="rId5" tooltip="Yamaha NS-F150 Black Колонка напольная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361950" y="6457950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66675</xdr:colOff>
      <xdr:row>5</xdr:row>
      <xdr:rowOff>352425</xdr:rowOff>
    </xdr:from>
    <xdr:to>
      <xdr:col>11</xdr:col>
      <xdr:colOff>781051</xdr:colOff>
      <xdr:row>5</xdr:row>
      <xdr:rowOff>800100</xdr:rowOff>
    </xdr:to>
    <xdr:pic>
      <xdr:nvPicPr>
        <xdr:cNvPr id="12" name="Picture 1">
          <a:extLst>
            <a:ext uri="{FF2B5EF4-FFF2-40B4-BE49-F238E27FC236}">
              <a16:creationId xmlns:a16="http://schemas.microsoft.com/office/drawing/2014/main" id="{B9394DEF-B5C4-4734-BA1E-E1FF68B7B7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562975" y="2838450"/>
          <a:ext cx="714376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19</xdr:row>
      <xdr:rowOff>0</xdr:rowOff>
    </xdr:from>
    <xdr:to>
      <xdr:col>16</xdr:col>
      <xdr:colOff>533400</xdr:colOff>
      <xdr:row>44</xdr:row>
      <xdr:rowOff>69850</xdr:rowOff>
    </xdr:to>
    <xdr:pic>
      <xdr:nvPicPr>
        <xdr:cNvPr id="76" name="Рисунок 75">
          <a:extLst>
            <a:ext uri="{FF2B5EF4-FFF2-40B4-BE49-F238E27FC236}">
              <a16:creationId xmlns:a16="http://schemas.microsoft.com/office/drawing/2014/main" id="{B3EF3661-C4DB-4297-9819-173BA4EF5A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98850"/>
          <a:ext cx="10287000" cy="4673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16</xdr:col>
      <xdr:colOff>533400</xdr:colOff>
      <xdr:row>44</xdr:row>
      <xdr:rowOff>69850</xdr:rowOff>
    </xdr:to>
    <xdr:pic>
      <xdr:nvPicPr>
        <xdr:cNvPr id="77" name="Рисунок 76">
          <a:extLst>
            <a:ext uri="{FF2B5EF4-FFF2-40B4-BE49-F238E27FC236}">
              <a16:creationId xmlns:a16="http://schemas.microsoft.com/office/drawing/2014/main" id="{5A98372E-0ED5-4FFC-B92F-4C9C112BE9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98850"/>
          <a:ext cx="10287000" cy="4673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16</xdr:col>
      <xdr:colOff>533400</xdr:colOff>
      <xdr:row>25</xdr:row>
      <xdr:rowOff>69850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AA4362B2-4FA3-4FC3-A777-8BF0940B02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287000" cy="4673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M11"/>
  <sheetViews>
    <sheetView tabSelected="1" zoomScaleNormal="100" workbookViewId="0">
      <selection activeCell="B5" sqref="B5:B6"/>
    </sheetView>
  </sheetViews>
  <sheetFormatPr defaultRowHeight="14.5" x14ac:dyDescent="0.35"/>
  <cols>
    <col min="1" max="1" width="4.1796875" customWidth="1"/>
    <col min="2" max="2" width="22.54296875" style="13" customWidth="1"/>
    <col min="3" max="3" width="8.08984375" customWidth="1"/>
    <col min="4" max="4" width="9" customWidth="1"/>
    <col min="5" max="5" width="9.453125" customWidth="1"/>
    <col min="6" max="6" width="9.7265625" customWidth="1"/>
    <col min="7" max="7" width="10" customWidth="1"/>
    <col min="8" max="8" width="12.453125" customWidth="1"/>
    <col min="9" max="9" width="11.81640625" style="12" customWidth="1"/>
    <col min="10" max="10" width="14.453125" customWidth="1"/>
    <col min="11" max="11" width="10.54296875" customWidth="1"/>
    <col min="12" max="12" width="12.54296875" customWidth="1"/>
    <col min="13" max="13" width="7.7265625" customWidth="1"/>
  </cols>
  <sheetData>
    <row r="1" spans="1:13" ht="43.5" customHeight="1" x14ac:dyDescent="0.35">
      <c r="A1" s="30" t="s">
        <v>22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3" ht="13.5" customHeight="1" x14ac:dyDescent="0.35">
      <c r="A2" s="30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1:13" ht="44.25" customHeight="1" x14ac:dyDescent="0.35">
      <c r="A3" s="31" t="s">
        <v>23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</row>
    <row r="4" spans="1:13" ht="30.75" customHeight="1" x14ac:dyDescent="0.35">
      <c r="A4" s="31" t="s">
        <v>24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</row>
    <row r="5" spans="1:13" ht="48.75" customHeight="1" x14ac:dyDescent="0.35">
      <c r="A5" s="32" t="s">
        <v>1</v>
      </c>
      <c r="B5" s="33" t="s">
        <v>2</v>
      </c>
      <c r="C5" s="34" t="s">
        <v>3</v>
      </c>
      <c r="D5" s="34"/>
      <c r="E5" s="34"/>
      <c r="F5" s="34"/>
      <c r="G5" s="34" t="s">
        <v>4</v>
      </c>
      <c r="H5" s="34" t="s">
        <v>5</v>
      </c>
      <c r="I5" s="26" t="s">
        <v>6</v>
      </c>
      <c r="J5" s="26"/>
      <c r="K5" s="26"/>
      <c r="L5" s="14" t="s">
        <v>7</v>
      </c>
      <c r="M5" s="24" t="s">
        <v>20</v>
      </c>
    </row>
    <row r="6" spans="1:13" ht="91" x14ac:dyDescent="0.35">
      <c r="A6" s="32"/>
      <c r="B6" s="33"/>
      <c r="C6" s="15" t="s">
        <v>8</v>
      </c>
      <c r="D6" s="15" t="s">
        <v>9</v>
      </c>
      <c r="E6" s="15" t="s">
        <v>10</v>
      </c>
      <c r="F6" s="16"/>
      <c r="G6" s="34"/>
      <c r="H6" s="34"/>
      <c r="I6" s="17" t="s">
        <v>11</v>
      </c>
      <c r="J6" s="18" t="s">
        <v>12</v>
      </c>
      <c r="K6" s="18" t="s">
        <v>13</v>
      </c>
      <c r="L6" s="19"/>
      <c r="M6" s="25"/>
    </row>
    <row r="7" spans="1:13" ht="46.5" x14ac:dyDescent="0.35">
      <c r="A7" s="1">
        <v>1</v>
      </c>
      <c r="B7" s="1">
        <v>2</v>
      </c>
      <c r="C7" s="1">
        <v>3</v>
      </c>
      <c r="D7" s="1">
        <v>4</v>
      </c>
      <c r="E7" s="1">
        <v>5</v>
      </c>
      <c r="F7" s="2" t="s">
        <v>14</v>
      </c>
      <c r="G7" s="2">
        <v>7</v>
      </c>
      <c r="H7" s="2" t="s">
        <v>15</v>
      </c>
      <c r="I7" s="3" t="s">
        <v>16</v>
      </c>
      <c r="J7" s="3">
        <v>10</v>
      </c>
      <c r="K7" s="3">
        <v>11</v>
      </c>
      <c r="L7" s="2" t="s">
        <v>17</v>
      </c>
      <c r="M7" s="20">
        <v>13</v>
      </c>
    </row>
    <row r="8" spans="1:13" ht="56.5" customHeight="1" x14ac:dyDescent="0.35">
      <c r="A8" s="4" t="s">
        <v>18</v>
      </c>
      <c r="B8" s="23" t="s">
        <v>25</v>
      </c>
      <c r="C8" s="21">
        <v>7200</v>
      </c>
      <c r="D8" s="21">
        <v>7600</v>
      </c>
      <c r="E8" s="21">
        <v>8000</v>
      </c>
      <c r="F8" s="5">
        <f>C8+D8+E8</f>
        <v>22800</v>
      </c>
      <c r="G8" s="6">
        <v>2</v>
      </c>
      <c r="H8" s="7">
        <v>3</v>
      </c>
      <c r="I8" s="8">
        <f>ROUND(F8/H8,2)</f>
        <v>7600</v>
      </c>
      <c r="J8" s="8">
        <f>STDEV(C8:E8)</f>
        <v>400</v>
      </c>
      <c r="K8" s="9">
        <f>J8/I8</f>
        <v>5.2631578947368418E-2</v>
      </c>
      <c r="L8" s="10">
        <f>G8*I8</f>
        <v>15200</v>
      </c>
      <c r="M8" s="22" t="s">
        <v>21</v>
      </c>
    </row>
    <row r="9" spans="1:13" ht="22.5" customHeight="1" x14ac:dyDescent="0.35">
      <c r="A9" s="27" t="s">
        <v>19</v>
      </c>
      <c r="B9" s="27"/>
      <c r="C9" s="27"/>
      <c r="D9" s="27"/>
      <c r="E9" s="27"/>
      <c r="F9" s="28"/>
      <c r="G9" s="28"/>
      <c r="H9" s="28"/>
      <c r="I9" s="28"/>
      <c r="J9" s="11"/>
      <c r="K9" s="11"/>
      <c r="L9" s="35">
        <f>SUM(L8:L8)</f>
        <v>15200</v>
      </c>
      <c r="M9" s="36"/>
    </row>
    <row r="11" spans="1:13" x14ac:dyDescent="0.35">
      <c r="B11" s="29"/>
      <c r="C11" s="29"/>
      <c r="D11" s="29"/>
      <c r="E11" s="29"/>
      <c r="F11" s="29"/>
      <c r="G11" s="29"/>
      <c r="H11" s="29"/>
    </row>
  </sheetData>
  <mergeCells count="14">
    <mergeCell ref="M5:M6"/>
    <mergeCell ref="I5:K5"/>
    <mergeCell ref="A9:I9"/>
    <mergeCell ref="B11:H11"/>
    <mergeCell ref="A1:L1"/>
    <mergeCell ref="A2:L2"/>
    <mergeCell ref="A3:L3"/>
    <mergeCell ref="A4:L4"/>
    <mergeCell ref="A5:A6"/>
    <mergeCell ref="B5:B6"/>
    <mergeCell ref="C5:F5"/>
    <mergeCell ref="G5:G6"/>
    <mergeCell ref="H5:H6"/>
    <mergeCell ref="L9:M9"/>
  </mergeCells>
  <pageMargins left="0.19685039370078741" right="0.31496062992125984" top="0.35433070866141736" bottom="0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C0F29-3D20-4991-ADF2-05A1E301DB9C}">
  <dimension ref="A1"/>
  <sheetViews>
    <sheetView workbookViewId="0"/>
  </sheetViews>
  <sheetFormatPr defaultRowHeight="14.5" x14ac:dyDescent="0.3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CC418-36F6-4304-8B23-A0F48E36F3E8}">
  <dimension ref="A1"/>
  <sheetViews>
    <sheetView topLeftCell="A10" workbookViewId="0">
      <selection activeCell="S13" sqref="S13"/>
    </sheetView>
  </sheetViews>
  <sheetFormatPr defaultRowHeight="14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Рапид</vt:lpstr>
      <vt:lpstr>Лист1</vt:lpstr>
      <vt:lpstr>Лист2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Людмила</dc:creator>
  <cp:lastModifiedBy>DET-SAD</cp:lastModifiedBy>
  <cp:lastPrinted>2026-04-10T06:22:44Z</cp:lastPrinted>
  <dcterms:created xsi:type="dcterms:W3CDTF">2021-06-07T11:03:46Z</dcterms:created>
  <dcterms:modified xsi:type="dcterms:W3CDTF">2026-04-10T06:22:51Z</dcterms:modified>
</cp:coreProperties>
</file>