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прокат видео\"/>
    </mc:Choice>
  </mc:AlternateContent>
  <bookViews>
    <workbookView xWindow="0" yWindow="0" windowWidth="28800" windowHeight="11700"/>
  </bookViews>
  <sheets>
    <sheet name="закупка" sheetId="1" r:id="rId1"/>
    <sheet name="Лист1" sheetId="2" r:id="rId2"/>
  </sheets>
  <definedNames>
    <definedName name="_xlnm.Print_Area" localSheetId="0">закупка!$A$1:$P$9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P7" i="1" l="1"/>
  <c r="L6" i="1" l="1"/>
  <c r="K6" i="1"/>
  <c r="J6" i="1"/>
  <c r="I6" i="1"/>
  <c r="M6" i="1" l="1"/>
</calcChain>
</file>

<file path=xl/sharedStrings.xml><?xml version="1.0" encoding="utf-8"?>
<sst xmlns="http://schemas.openxmlformats.org/spreadsheetml/2006/main" count="28" uniqueCount="28">
  <si>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</si>
  <si>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</si>
  <si>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</si>
  <si>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</si>
  <si>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</si>
  <si>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</si>
  <si>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</si>
  <si>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</si>
  <si>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</si>
  <si>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</si>
  <si>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</si>
  <si>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</si>
  <si>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</si>
  <si>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ОКПД2/КТРУ/ККН</t>
  </si>
  <si>
    <t>Предельная цена в соответствии с распоряжением КГЗ № 100-р (по состоянию цен на 11.07.2025)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</si>
  <si>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</si>
  <si>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</si>
  <si>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</si>
  <si>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_</t>
  </si>
  <si>
    <t>Заказчиком были направлены 6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</si>
  <si>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усл.ед</t>
  </si>
  <si>
    <t>ОКПД2 90.02.12.000/КТРУ -нет/ ККН -нет</t>
  </si>
  <si>
    <t xml:space="preserve">ИЦИ № 1
Вх. № 561/1  от 12.05.26
 </t>
  </si>
  <si>
    <t>ИЦИ № 2
Вх. № 562/2  от 12.05.26</t>
  </si>
  <si>
    <t>ИЦИ № 3
Вх.  № 563/3 от 12.05.26</t>
  </si>
  <si>
    <t xml:space="preserve">Обоснование начальной (максимальной) цены контракта (Н(М)ЦК) Оказание услуг по техническому обеспечению показа спектаклей звуковым и видео оборудованием (на сцене Заказчика, расположенной по адресу: Санкт-Петербург, Пионерская площадь, д.1) </t>
  </si>
  <si>
    <t xml:space="preserve">Оказание услуг по техническому обеспечению показа спектаклей звуковым и видео оборудованием (на сцене Заказчика, расположенной по адресу: Санкт-Петербург, Пионерская площадь, д.1) </t>
  </si>
  <si>
    <t xml:space="preserve"> Ф.И.О. исполнителя:  Жукова Н.В.                                                                                                         Дата составления расчета: 25.05.2026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</si>
</sst>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0" fillId="0" borderId="13" xfId="2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8" fillId="0" borderId="16" xfId="0" applyNumberFormat="1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top" wrapText="1"/>
    </xf>
    <xf numFmtId="0" fontId="11" fillId="0" borderId="17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6" xfId="0" applyNumberFormat="1" applyFont="1" applyBorder="1" applyAlignment="1">
      <alignment horizontal="right" vertical="top" wrapText="1"/>
    </xf>
    <xf numFmtId="0" fontId="11" fillId="2" borderId="12" xfId="0" applyFont="1" applyFill="1" applyBorder="1" applyAlignment="1">
      <alignment horizontal="center" vertical="top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9525</xdr:colOff>
      <xdr:row>4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4</xdr:row>
      <xdr:rowOff>1287340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6</xdr:row>
      <xdr:rowOff>0</xdr:rowOff>
    </xdr:from>
    <xdr:ext cx="447675" cy="0"/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6</xdr:row>
      <xdr:rowOff>0</xdr:rowOff>
    </xdr:from>
    <xdr:ext cx="561975" cy="0"/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6</xdr:row>
      <xdr:rowOff>0</xdr:rowOff>
    </xdr:from>
    <xdr:ext cx="638908" cy="0"/>
    <xdr:pic>
      <xdr:nvPicPr>
        <xdr:cNvPr id="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41350" cy="0"/>
    <xdr:pic>
      <xdr:nvPicPr>
        <xdr:cNvPr id="2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41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38908" cy="0"/>
    <xdr:pic>
      <xdr:nvPicPr>
        <xdr:cNvPr id="2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638175</xdr:rowOff>
    </xdr:from>
    <xdr:ext cx="638908" cy="0"/>
    <xdr:pic>
      <xdr:nvPicPr>
        <xdr:cNvPr id="2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0925" y="5146675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07"/>
  <sheetViews>
    <sheetView tabSelected="1" zoomScale="90" zoomScaleNormal="90" zoomScaleSheetLayoutView="100" workbookViewId="0">
      <selection activeCell="F15" sqref="F15"/>
    </sheetView>
  </sheetViews>
  <sheetFormatPr defaultRowHeight="15" x14ac:dyDescent="0.25"/>
  <cols>
    <col min="1" max="1" width="3.85546875" style="4" customWidth="1"/>
    <col min="2" max="2" width="13.85546875" style="4" customWidth="1"/>
    <col min="3" max="3" width="18.42578125" style="2" customWidth="1"/>
    <col min="4" max="4" width="9.5703125" style="2" customWidth="1"/>
    <col min="5" max="5" width="11.85546875" style="2" customWidth="1"/>
    <col min="6" max="6" width="12.5703125" style="2" customWidth="1"/>
    <col min="7" max="7" width="11.5703125" style="2" customWidth="1"/>
    <col min="8" max="8" width="12.28515625" style="2" customWidth="1"/>
    <col min="9" max="9" width="15.28515625" style="2" customWidth="1"/>
    <col min="10" max="10" width="8.140625" style="2" customWidth="1"/>
    <col min="11" max="11" width="12.140625" style="2" customWidth="1"/>
    <col min="12" max="12" width="11.85546875" style="2" customWidth="1"/>
    <col min="13" max="13" width="10.42578125" style="2" customWidth="1"/>
    <col min="14" max="14" width="10" style="2" customWidth="1"/>
    <col min="15" max="15" width="14.42578125" style="2" customWidth="1"/>
    <col min="16" max="16" width="13.140625" style="2" customWidth="1"/>
    <col min="24" max="16384" width="9.140625" style="2"/>
  </cols>
  <sheetData>
    <row r="1" spans="1:23" ht="35.25" customHeight="1" x14ac:dyDescent="0.25">
      <c r="A1" s="39" t="s">
        <v>25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23" ht="62.25" customHeight="1" x14ac:dyDescent="0.25">
      <c r="A2" s="49" t="s">
        <v>12</v>
      </c>
      <c r="B2" s="50"/>
      <c r="C2" s="33" t="s">
        <v>19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</row>
    <row r="3" spans="1:23" ht="46.5" hidden="1" customHeight="1" x14ac:dyDescent="0.25">
      <c r="A3" s="51"/>
      <c r="B3" s="52"/>
      <c r="C3" s="36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</row>
    <row r="4" spans="1:23" s="3" customFormat="1" ht="88.5" customHeight="1" x14ac:dyDescent="0.25">
      <c r="A4" s="40" t="s">
        <v>0</v>
      </c>
      <c r="B4" s="40" t="s">
        <v>13</v>
      </c>
      <c r="C4" s="41" t="s">
        <v>1</v>
      </c>
      <c r="D4" s="42" t="s">
        <v>4</v>
      </c>
      <c r="E4" s="41" t="s">
        <v>5</v>
      </c>
      <c r="F4" s="47" t="s">
        <v>2</v>
      </c>
      <c r="G4" s="48"/>
      <c r="H4" s="48"/>
      <c r="I4" s="41"/>
      <c r="J4" s="41" t="s">
        <v>9</v>
      </c>
      <c r="K4" s="43" t="s">
        <v>3</v>
      </c>
      <c r="L4" s="43"/>
      <c r="M4" s="43"/>
      <c r="N4" s="44" t="s">
        <v>14</v>
      </c>
      <c r="O4" s="58" t="s">
        <v>10</v>
      </c>
      <c r="P4" s="46" t="s">
        <v>11</v>
      </c>
      <c r="Q4"/>
      <c r="R4"/>
      <c r="S4"/>
      <c r="T4"/>
      <c r="U4"/>
      <c r="V4"/>
      <c r="W4"/>
    </row>
    <row r="5" spans="1:23" s="3" customFormat="1" ht="126.75" customHeight="1" thickBot="1" x14ac:dyDescent="0.3">
      <c r="A5" s="40"/>
      <c r="B5" s="40"/>
      <c r="C5" s="42"/>
      <c r="D5" s="57"/>
      <c r="E5" s="41"/>
      <c r="F5" s="12" t="s">
        <v>22</v>
      </c>
      <c r="G5" s="13" t="s">
        <v>23</v>
      </c>
      <c r="H5" s="13" t="s">
        <v>24</v>
      </c>
      <c r="I5" s="41"/>
      <c r="J5" s="41"/>
      <c r="K5" s="14" t="s">
        <v>6</v>
      </c>
      <c r="L5" s="15" t="s">
        <v>7</v>
      </c>
      <c r="M5" s="16" t="s">
        <v>17</v>
      </c>
      <c r="N5" s="45"/>
      <c r="O5" s="59"/>
      <c r="P5" s="46"/>
      <c r="Q5"/>
      <c r="R5"/>
      <c r="S5"/>
      <c r="T5"/>
      <c r="U5"/>
      <c r="V5"/>
      <c r="W5"/>
    </row>
    <row r="6" spans="1:23" s="1" customFormat="1" ht="172.5" customHeight="1" thickBot="1" x14ac:dyDescent="0.3">
      <c r="A6" s="17" t="s">
        <v>8</v>
      </c>
      <c r="B6" s="18" t="s">
        <v>21</v>
      </c>
      <c r="C6" s="19" t="s">
        <v>26</v>
      </c>
      <c r="D6" s="20" t="s">
        <v>20</v>
      </c>
      <c r="E6" s="21">
        <v>1</v>
      </c>
      <c r="F6" s="29">
        <v>333270</v>
      </c>
      <c r="G6" s="22">
        <v>502320</v>
      </c>
      <c r="H6" s="30">
        <v>559858</v>
      </c>
      <c r="I6" s="23">
        <f t="shared" ref="I6" si="0">SUM(F6:H6)</f>
        <v>1395448</v>
      </c>
      <c r="J6" s="24">
        <f t="shared" ref="J6" si="1">COUNT(F6:H6)</f>
        <v>3</v>
      </c>
      <c r="K6" s="25">
        <f t="shared" ref="K6" si="2">IF(ISERR(AVERAGE(F6:H6)),"",AVERAGE(F6:H6))</f>
        <v>465149.33333333331</v>
      </c>
      <c r="L6" s="25">
        <f t="shared" ref="L6" si="3">IF(ISERR(STDEV(F6:H6)),"",STDEV(F6:H6))</f>
        <v>117778.49668480793</v>
      </c>
      <c r="M6" s="26">
        <f>L6/K6*100%</f>
        <v>0.25320577338204203</v>
      </c>
      <c r="N6" s="27" t="s">
        <v>18</v>
      </c>
      <c r="O6" s="27">
        <v>333270</v>
      </c>
      <c r="P6" s="32">
        <f>SUM(E6*O6)</f>
        <v>333270</v>
      </c>
      <c r="Q6"/>
      <c r="R6"/>
      <c r="S6"/>
      <c r="T6"/>
      <c r="U6"/>
      <c r="V6"/>
      <c r="W6"/>
    </row>
    <row r="7" spans="1:23" s="1" customFormat="1" ht="21" customHeight="1" x14ac:dyDescent="0.25">
      <c r="A7" s="55" t="s">
        <v>15</v>
      </c>
      <c r="B7" s="55"/>
      <c r="C7" s="55"/>
      <c r="D7" s="56"/>
      <c r="E7" s="56"/>
      <c r="F7" s="55"/>
      <c r="G7" s="55"/>
      <c r="H7" s="55"/>
      <c r="I7" s="55"/>
      <c r="J7" s="55"/>
      <c r="K7" s="55"/>
      <c r="L7" s="55"/>
      <c r="M7" s="55"/>
      <c r="N7" s="55"/>
      <c r="O7" s="31"/>
      <c r="P7" s="28">
        <f>SUM(P6:P6)</f>
        <v>333270</v>
      </c>
      <c r="Q7"/>
      <c r="R7"/>
      <c r="S7"/>
      <c r="T7"/>
      <c r="U7"/>
      <c r="V7"/>
      <c r="W7"/>
    </row>
    <row r="8" spans="1:23" ht="23.25" customHeight="1" x14ac:dyDescent="0.25">
      <c r="A8" s="54" t="s">
        <v>27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</row>
    <row r="9" spans="1:23" ht="15.75" customHeight="1" x14ac:dyDescent="0.25">
      <c r="A9" s="53"/>
      <c r="B9" s="53"/>
      <c r="C9" s="53"/>
      <c r="D9" s="53"/>
      <c r="E9" s="53"/>
      <c r="F9" s="53"/>
      <c r="G9" s="53"/>
      <c r="H9" s="53"/>
      <c r="I9" s="10"/>
      <c r="J9" s="10"/>
      <c r="K9" s="10"/>
      <c r="L9" s="10"/>
      <c r="M9" s="10"/>
      <c r="N9" s="10"/>
      <c r="O9" s="10"/>
      <c r="P9" s="10"/>
    </row>
    <row r="10" spans="1:23" ht="15.75" x14ac:dyDescent="0.25">
      <c r="A10" s="6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23" ht="15.75" x14ac:dyDescent="0.25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23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3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3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  <c r="R14" s="2"/>
      <c r="S14" s="2"/>
      <c r="T14" s="2"/>
      <c r="U14" s="2"/>
      <c r="V14" s="2"/>
      <c r="W14" s="2"/>
    </row>
    <row r="15" spans="1:23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  <c r="R15" s="2"/>
      <c r="S15" s="2"/>
      <c r="T15" s="2"/>
      <c r="U15" s="2"/>
      <c r="V15" s="2"/>
      <c r="W15" s="2"/>
    </row>
    <row r="16" spans="1:23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</row>
    <row r="17" spans="1:23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</row>
    <row r="18" spans="1:23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</row>
    <row r="19" spans="1:23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</row>
    <row r="20" spans="1:23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</row>
    <row r="21" spans="1:23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</row>
    <row r="22" spans="1:23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</row>
    <row r="23" spans="1:23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</row>
    <row r="24" spans="1:23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</row>
    <row r="25" spans="1:23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</row>
    <row r="26" spans="1:23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</row>
    <row r="27" spans="1:23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</row>
    <row r="28" spans="1:23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</row>
    <row r="29" spans="1:23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</row>
    <row r="30" spans="1:23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</row>
    <row r="31" spans="1:23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x14ac:dyDescent="0.25">
      <c r="A95" s="8"/>
      <c r="B95" s="8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23" x14ac:dyDescent="0.25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048507" spans="1:23" x14ac:dyDescent="0.25">
      <c r="A1048507" s="2"/>
      <c r="B1048507" s="2"/>
      <c r="D1048507" s="5"/>
      <c r="Q1048507" s="2"/>
      <c r="R1048507" s="2"/>
      <c r="S1048507" s="2"/>
      <c r="T1048507" s="2"/>
      <c r="U1048507" s="2"/>
      <c r="V1048507" s="2"/>
      <c r="W1048507" s="2"/>
    </row>
  </sheetData>
  <mergeCells count="18">
    <mergeCell ref="A9:H9"/>
    <mergeCell ref="A8:P8"/>
    <mergeCell ref="A7:N7"/>
    <mergeCell ref="D4:D5"/>
    <mergeCell ref="O4:O5"/>
    <mergeCell ref="C2:P3"/>
    <mergeCell ref="A1:P1"/>
    <mergeCell ref="A4:A5"/>
    <mergeCell ref="C4:C5"/>
    <mergeCell ref="I4:I5"/>
    <mergeCell ref="J4:J5"/>
    <mergeCell ref="K4:M4"/>
    <mergeCell ref="N4:N5"/>
    <mergeCell ref="B4:B5"/>
    <mergeCell ref="E4:E5"/>
    <mergeCell ref="P4:P5"/>
    <mergeCell ref="F4:H4"/>
    <mergeCell ref="A2:B3"/>
  </mergeCells>
  <conditionalFormatting sqref="M6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6" r:id="rId1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16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2026-05-26T17:57:26Z</dcterms:modified>
</cp:coreProperties>
</file>