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_rels/workbook.xml.rels" ContentType="application/vnd.openxmlformats-package.relationships+xml"/>
  <Override PartName="/xl/media/image1.wmf" ContentType="image/x-wmf"/>
  <Override PartName="/xl/media/image2.wmf" ContentType="image/x-wmf"/>
  <Override PartName="/xl/media/image3.wmf" ContentType="image/x-wmf"/>
  <Override PartName="/xl/media/image4.wmf" ContentType="image/x-wmf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  <sheet name="Лист3" sheetId="2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<sst xmlns="http://schemas.openxmlformats.org/spreadsheetml/2006/main" count="26" uniqueCount="26">
  <si>
    <t xml:space="preserve">Обоснование начальной (максимальной) цены контракта
Начальная (максимальная) цена контракта сформирована Заказчиком в соответствии с требованиями п.1 ч.1 ст. 22 Закона о Контрактной системе методом сопоставимых рыночных цен (анализа рынка)</t>
  </si>
  <si>
    <t xml:space="preserve">№ п/п</t>
  </si>
  <si>
    <t xml:space="preserve">Наименование товара</t>
  </si>
  <si>
    <t xml:space="preserve">Ед. изм.</t>
  </si>
  <si>
    <t xml:space="preserve">Кол-во </t>
  </si>
  <si>
    <t xml:space="preserve">Источники информации</t>
  </si>
  <si>
    <t xml:space="preserve">Однородность совокупности значений выявленных цен, используемых в расчете Н(М)ЦК, ЦКЕП</t>
  </si>
  <si>
    <t xml:space="preserve">Н(М)ЦК, ЦКЕП, определяемая методом сопоставимых рыночных цен (анализа рынка)*</t>
  </si>
  <si>
    <t xml:space="preserve">       КП 1       (вход. № 376  от 08.05.26г.)</t>
  </si>
  <si>
    <t xml:space="preserve">       КП 2       (вход. № 377  от 08.05.26г.)</t>
  </si>
  <si>
    <t xml:space="preserve">       КП 3       (вход. № 378  от 08.05.26г.)</t>
  </si>
  <si>
    <t xml:space="preserve">Средняя арифметическая цена за единицу &lt;ц&gt; </t>
  </si>
  <si>
    <t xml:space="preserve">Среднее квадратичное отклонение</t>
  </si>
  <si>
    <r>
      <rPr>
        <b val="true"/>
        <sz val="9"/>
        <color rgb="FF000000"/>
        <rFont val="Times New Roman"/>
        <family val="1"/>
        <charset val="204"/>
      </rPr>
      <t xml:space="preserve">Коэффициент вариации цен V (%) </t>
    </r>
    <r>
      <rPr>
        <i val="true"/>
        <sz val="9"/>
        <color rgb="FF000000"/>
        <rFont val="Times New Roman"/>
        <family val="1"/>
        <charset val="204"/>
      </rPr>
      <t xml:space="preserve">(не должен превышать 33%)</t>
    </r>
  </si>
  <si>
    <r>
      <rPr>
        <b val="true"/>
        <sz val="9"/>
        <color rgb="FF000000"/>
        <rFont val="Times New Roman"/>
        <family val="1"/>
        <charset val="204"/>
      </rPr>
      <t xml:space="preserve">Расчет Н(М)ЦК по формуле</t>
    </r>
    <r>
      <rPr>
        <sz val="9"/>
        <color rgb="FF000000"/>
        <rFont val="Times New Roman"/>
        <family val="1"/>
        <charset val="204"/>
      </rPr>
      <t xml:space="preserve">                            
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</si>
  <si>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 xml:space="preserve">Цена единицы, рассчитанная по п. 9 приказа        № 450н</t>
  </si>
  <si>
    <t xml:space="preserve">Цена за единицу изм. минимальная (руб.)</t>
  </si>
  <si>
    <t xml:space="preserve">Цена за единицу изм. с округлением (вниз) до сотых долей после запятой (руб.)</t>
  </si>
  <si>
    <t xml:space="preserve">Н(М)ЦК, ЦКЕП контракта с учетом округления цены за единицу (руб.) </t>
  </si>
  <si>
    <t xml:space="preserve">Пленка термографическая медицинская</t>
  </si>
  <si>
    <t xml:space="preserve">упаковка</t>
  </si>
  <si>
    <t xml:space="preserve">Итого:</t>
  </si>
  <si>
    <t xml:space="preserve">В результате проведённого расчёта Н(М)ЦК контракта составила: 260 000 рублей 00 копеек</t>
  </si>
  <si>
    <t xml:space="preserve">Двести шестьдесят тысяч рублей 00 копеек</t>
  </si>
  <si>
    <t xml:space="preserve">* При обосновании начальной (максимальной) цены контракта во исполнение положений приказа Минздрава от 15.05.2020 г. № 450н использовано согласно п. 9 Приказа № 450 один метод:
а) метод сопоставимых рыночных цен (анализа рынка) в соответствии с частями 2-6 статьи 22 Закона о контрактной системы
Во исполнение п. 1 ч. 1 ст. 1 статьи 6 Закона о контрактной системе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(энономности) и достижения наилучшего результата с использованием определенного объема средств (результативности), а также согласно п.п. 9, 18 Приказа № 450н, заказчик устанавливает НМЦК, исходя из наименьшей цены единицы товара и имеющегося у Заказчика объема финансового обеспечения. 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(экономности) и достижения наилучшего результата с использованием определенного объема средств (результативности), в соответствии с  требованиями норм п. 1 ч. 1, ст. 1 ст. 6,  ч. 1. Ст. 12 Закона «О контрактной системе…» № 44-ФЗ, с учетом положений ч.2. ст. 72 БК РФ и смысла п.18 приказа Минздрава России от 15.05.2020г. № 450н (с учетом ч.2 ст.6 ГК РФ – по аналогии права) НМЦК может быть снижена Заказчиком по сравнению с НМЦК, определенной в соответствии с настоящим порядком, исходя из имеющегося у Заказчика объема финансового обеспечения для осуществления соответствующей закупки, с пропорциональным снижением начальных цен единиц закупаемых медицинских изделий.  Информация о валюте, используемой для формирования цены контракта и расчетов с поставщиком (подрядчиком, исполнителем) – Российский рубль.
Порядок применения официального курса иностранной валюты к рублю Российской Федерации, установленный Центральным банком Российской Федерации и используемый при оплате контракта - не применяется.
Заказчиком были направлены запросы о предоставлении ценовой информации Поставщикам (Подрядчикам, Исполнителям), обладающим опытом оказания услуг соответствующего рода (работ, товаров) для определения начальной (максимальной) цены Контракта и получены ответы на запрос от 3-х (трёх) Поставщиков, - источников ценовой информации (далее – ИЦИ, Коммерческие предложения).                                                               
</t>
  </si>
  <si>
    <t xml:space="preserve">Расчёт :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</si>
</sst>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#,##0&quot;р.&quot;;\-#,##0&quot;р.&quot;"/>
    <numFmt numFmtId="166" formatCode="#,##0"/>
    <numFmt numFmtId="167" formatCode="0.00"/>
    <numFmt numFmtId="168" formatCode="#,##0.00"/>
    <numFmt numFmtId="169" formatCode="#,##0.00_р_."/>
  </numFmts>
  <fonts count="22">
    <font>
      <sz val="11"/>
      <color theme="1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1"/>
      <color theme="1"/>
      <name val="Calibri"/>
      <family val="2"/>
      <charset val="238"/>
    </font>
    <font>
      <sz val="10"/>
      <name val="Arial Cyr"/>
      <family val="0"/>
      <charset val="204"/>
    </font>
    <font>
      <sz val="11"/>
      <color theme="1"/>
      <name val="Calibri"/>
      <family val="2"/>
      <charset val="1"/>
    </font>
    <font>
      <sz val="10"/>
      <color theme="1"/>
      <name val="Calibri"/>
      <family val="2"/>
      <charset val="204"/>
    </font>
    <font>
      <b val="true"/>
      <sz val="12"/>
      <color rgb="FF000000"/>
      <name val="Times New Roman"/>
      <family val="1"/>
      <charset val="204"/>
    </font>
    <font>
      <b val="true"/>
      <sz val="9"/>
      <color rgb="FF000000"/>
      <name val="Times New Roman"/>
      <family val="1"/>
      <charset val="204"/>
    </font>
    <font>
      <i val="true"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 val="true"/>
      <sz val="8"/>
      <color rgb="FF000000"/>
      <name val="Times New Roman"/>
      <family val="1"/>
      <charset val="204"/>
    </font>
    <font>
      <b val="true"/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rgb="FF000000"/>
      <name val="Times New Roman"/>
      <family val="1"/>
      <charset val="128"/>
    </font>
    <font>
      <sz val="10"/>
      <name val="Times New Roman"/>
      <family val="1"/>
      <charset val="204"/>
    </font>
    <font>
      <b val="true"/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  <font>
      <b val="true"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7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thin"/>
      <bottom/>
      <diagonal/>
    </border>
  </borders>
  <cellStyleXfs count="4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10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13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4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4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5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2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7" fillId="2" borderId="5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6" fontId="18" fillId="2" borderId="5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8" fontId="19" fillId="0" borderId="2" xfId="3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19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15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5" fillId="2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20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0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1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1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7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8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21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</cellXfs>
  <cellStyles count="2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uro 2 2" xfId="20"/>
    <cellStyle name="Normal 2" xfId="21"/>
    <cellStyle name="Normal 5" xfId="22"/>
    <cellStyle name="Normal 7" xfId="23"/>
    <cellStyle name="Normal_proposal" xfId="24"/>
    <cellStyle name="Обычный 10" xfId="25"/>
    <cellStyle name="Обычный 10 2" xfId="26"/>
    <cellStyle name="Обычный 11" xfId="27"/>
    <cellStyle name="Обычный 12" xfId="28"/>
    <cellStyle name="Обычный 13" xfId="29"/>
    <cellStyle name="Обычный 14" xfId="30"/>
    <cellStyle name="Обычный 15" xfId="31"/>
    <cellStyle name="Обычный 18" xfId="32"/>
    <cellStyle name="Обычный 19" xfId="33"/>
    <cellStyle name="Обычный 2" xfId="34"/>
    <cellStyle name="Обычный 2 2" xfId="35"/>
    <cellStyle name="Обычный 2 3" xfId="36"/>
    <cellStyle name="Обычный 2 4" xfId="37"/>
    <cellStyle name="Обычный 3" xfId="38"/>
    <cellStyle name="Обычный 4" xfId="39"/>
    <cellStyle name="Обычный 7" xfId="40"/>
    <cellStyle name="Обычный 8" xfId="41"/>
    <cellStyle name="Обычный 9" xfId="42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wmf"/><Relationship Id="rId2" Type="http://schemas.openxmlformats.org/officeDocument/2006/relationships/image" Target="../media/image2.wmf"/><Relationship Id="rId3" Type="http://schemas.openxmlformats.org/officeDocument/2006/relationships/image" Target="../media/image3.wmf"/><Relationship Id="rId4" Type="http://schemas.openxmlformats.org/officeDocument/2006/relationships/image" Target="../media/image4.wmf"/><Relationship Id="rId5" Type="http://schemas.openxmlformats.org/officeDocument/2006/relationships/image" Target="../media/image2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247680</xdr:colOff>
      <xdr:row>2</xdr:row>
      <xdr:rowOff>1571760</xdr:rowOff>
    </xdr:from>
    <xdr:to>
      <xdr:col>10</xdr:col>
      <xdr:colOff>1208520</xdr:colOff>
      <xdr:row>2</xdr:row>
      <xdr:rowOff>1921680</xdr:rowOff>
    </xdr:to>
    <xdr:pic>
      <xdr:nvPicPr>
        <xdr:cNvPr id="0" name="Picture 5" descr=""/>
        <xdr:cNvPicPr/>
      </xdr:nvPicPr>
      <xdr:blipFill>
        <a:blip r:embed="rId1"/>
        <a:stretch/>
      </xdr:blipFill>
      <xdr:spPr>
        <a:xfrm>
          <a:off x="10137240" y="2667240"/>
          <a:ext cx="960840" cy="349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416520</xdr:colOff>
      <xdr:row>2</xdr:row>
      <xdr:rowOff>1626120</xdr:rowOff>
    </xdr:to>
    <xdr:pic>
      <xdr:nvPicPr>
        <xdr:cNvPr id="1" name="Picture 6" descr=""/>
        <xdr:cNvPicPr/>
      </xdr:nvPicPr>
      <xdr:blipFill>
        <a:blip r:embed="rId2"/>
        <a:stretch/>
      </xdr:blipFill>
      <xdr:spPr>
        <a:xfrm>
          <a:off x="10156320" y="2495520"/>
          <a:ext cx="149760" cy="2260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9</xdr:col>
      <xdr:colOff>84240</xdr:colOff>
      <xdr:row>2</xdr:row>
      <xdr:rowOff>756000</xdr:rowOff>
    </xdr:from>
    <xdr:to>
      <xdr:col>9</xdr:col>
      <xdr:colOff>879120</xdr:colOff>
      <xdr:row>2</xdr:row>
      <xdr:rowOff>1105920</xdr:rowOff>
    </xdr:to>
    <xdr:pic>
      <xdr:nvPicPr>
        <xdr:cNvPr id="2" name="Picture 1" descr=""/>
        <xdr:cNvPicPr/>
      </xdr:nvPicPr>
      <xdr:blipFill>
        <a:blip r:embed="rId3"/>
        <a:stretch/>
      </xdr:blipFill>
      <xdr:spPr>
        <a:xfrm>
          <a:off x="8926560" y="1851480"/>
          <a:ext cx="794880" cy="349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8</xdr:col>
      <xdr:colOff>36000</xdr:colOff>
      <xdr:row>2</xdr:row>
      <xdr:rowOff>568800</xdr:rowOff>
    </xdr:from>
    <xdr:to>
      <xdr:col>8</xdr:col>
      <xdr:colOff>890640</xdr:colOff>
      <xdr:row>2</xdr:row>
      <xdr:rowOff>1004400</xdr:rowOff>
    </xdr:to>
    <xdr:pic>
      <xdr:nvPicPr>
        <xdr:cNvPr id="3" name="Picture 2" descr=""/>
        <xdr:cNvPicPr/>
      </xdr:nvPicPr>
      <xdr:blipFill>
        <a:blip r:embed="rId4"/>
        <a:stretch/>
      </xdr:blipFill>
      <xdr:spPr>
        <a:xfrm>
          <a:off x="7891560" y="1664280"/>
          <a:ext cx="854640" cy="435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416520</xdr:colOff>
      <xdr:row>2</xdr:row>
      <xdr:rowOff>1626120</xdr:rowOff>
    </xdr:to>
    <xdr:pic>
      <xdr:nvPicPr>
        <xdr:cNvPr id="4" name="Picture 6" descr=""/>
        <xdr:cNvPicPr/>
      </xdr:nvPicPr>
      <xdr:blipFill>
        <a:blip r:embed="rId5"/>
        <a:stretch/>
      </xdr:blipFill>
      <xdr:spPr>
        <a:xfrm>
          <a:off x="10156320" y="2495520"/>
          <a:ext cx="149760" cy="22608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O1048576"/>
  <sheetViews>
    <sheetView showFormulas="false" showGridLines="true" showRowColHeaders="true" showZeros="true" rightToLeft="false" tabSelected="true" showOutlineSymbols="true" defaultGridColor="true" view="normal" topLeftCell="A7" colorId="64" zoomScale="100" zoomScaleNormal="100" zoomScalePageLayoutView="100" workbookViewId="0">
      <selection pane="topLeft" activeCell="A11" activeCellId="0" sqref="A1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6.57"/>
    <col collapsed="false" customWidth="true" hidden="false" outlineLevel="0" max="2" min="2" style="2" width="33.57"/>
    <col collapsed="false" customWidth="true" hidden="false" outlineLevel="0" max="4" min="3" style="2" width="9.14"/>
    <col collapsed="false" customWidth="true" hidden="false" outlineLevel="0" max="5" min="5" style="2" width="12.15"/>
    <col collapsed="false" customWidth="true" hidden="false" outlineLevel="0" max="6" min="6" style="2" width="12.29"/>
    <col collapsed="false" customWidth="true" hidden="false" outlineLevel="0" max="7" min="7" style="2" width="12.15"/>
    <col collapsed="false" customWidth="true" hidden="false" outlineLevel="0" max="8" min="8" style="1" width="16.43"/>
    <col collapsed="false" customWidth="true" hidden="false" outlineLevel="0" max="9" min="9" style="1" width="14"/>
    <col collapsed="false" customWidth="true" hidden="false" outlineLevel="0" max="10" min="10" style="1" width="14.86"/>
    <col collapsed="false" customWidth="true" hidden="false" outlineLevel="0" max="11" min="11" style="1" width="22.29"/>
    <col collapsed="false" customWidth="true" hidden="false" outlineLevel="0" max="12" min="12" style="1" width="13.57"/>
    <col collapsed="false" customWidth="true" hidden="false" outlineLevel="0" max="13" min="13" style="1" width="15.14"/>
    <col collapsed="false" customWidth="true" hidden="false" outlineLevel="0" max="15" min="14" style="1" width="16"/>
  </cols>
  <sheetData>
    <row r="1" customFormat="false" ht="48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customFormat="false" ht="37.5" hidden="false" customHeight="true" outlineLevel="0" collapsed="false">
      <c r="A2" s="4" t="s">
        <v>1</v>
      </c>
      <c r="B2" s="4" t="s">
        <v>2</v>
      </c>
      <c r="C2" s="4" t="s">
        <v>3</v>
      </c>
      <c r="D2" s="5" t="s">
        <v>4</v>
      </c>
      <c r="E2" s="4" t="s">
        <v>5</v>
      </c>
      <c r="F2" s="4"/>
      <c r="G2" s="4"/>
      <c r="H2" s="6" t="s">
        <v>6</v>
      </c>
      <c r="I2" s="6"/>
      <c r="J2" s="6"/>
      <c r="K2" s="7" t="s">
        <v>7</v>
      </c>
      <c r="L2" s="7"/>
      <c r="M2" s="7"/>
      <c r="N2" s="7"/>
      <c r="O2" s="7"/>
    </row>
    <row r="3" customFormat="false" ht="159.75" hidden="false" customHeight="true" outlineLevel="0" collapsed="false">
      <c r="A3" s="4"/>
      <c r="B3" s="4"/>
      <c r="C3" s="4"/>
      <c r="D3" s="5"/>
      <c r="E3" s="8" t="s">
        <v>8</v>
      </c>
      <c r="F3" s="8" t="s">
        <v>9</v>
      </c>
      <c r="G3" s="8" t="s">
        <v>10</v>
      </c>
      <c r="H3" s="4" t="s">
        <v>11</v>
      </c>
      <c r="I3" s="9" t="s">
        <v>12</v>
      </c>
      <c r="J3" s="9" t="s">
        <v>13</v>
      </c>
      <c r="K3" s="9" t="s">
        <v>14</v>
      </c>
      <c r="L3" s="10" t="s">
        <v>15</v>
      </c>
      <c r="M3" s="11" t="s">
        <v>16</v>
      </c>
      <c r="N3" s="11" t="s">
        <v>17</v>
      </c>
      <c r="O3" s="12" t="s">
        <v>18</v>
      </c>
    </row>
    <row r="4" customFormat="false" ht="32.8" hidden="false" customHeight="false" outlineLevel="0" collapsed="false">
      <c r="A4" s="13" t="n">
        <v>1</v>
      </c>
      <c r="B4" s="14" t="s">
        <v>19</v>
      </c>
      <c r="C4" s="15" t="s">
        <v>20</v>
      </c>
      <c r="D4" s="16" t="n">
        <v>10</v>
      </c>
      <c r="E4" s="17" t="n">
        <v>26000</v>
      </c>
      <c r="F4" s="17" t="n">
        <v>26050</v>
      </c>
      <c r="G4" s="17" t="n">
        <v>26150</v>
      </c>
      <c r="H4" s="18" t="n">
        <f aca="false">AVERAGEA(E4:G4)</f>
        <v>26066.6666666667</v>
      </c>
      <c r="I4" s="19" t="n">
        <f aca="false">SQRT(((SUM((POWER(G4-H4,2)),(POWER(F4-H4,2)),(POWER(E4-H4,2)))/(COLUMNS(E4:G4)-1))))</f>
        <v>76.3762615825973</v>
      </c>
      <c r="J4" s="20" t="n">
        <f aca="false">ROUND(I4/H4*100,2)</f>
        <v>0.29</v>
      </c>
      <c r="K4" s="21" t="n">
        <f aca="false">H4*D4</f>
        <v>260666.666666667</v>
      </c>
      <c r="L4" s="21" t="n">
        <f aca="false">H4</f>
        <v>26066.6666666667</v>
      </c>
      <c r="M4" s="21" t="n">
        <f aca="false">E4</f>
        <v>26000</v>
      </c>
      <c r="N4" s="21" t="n">
        <f aca="false">ROUNDDOWN(M4,2)</f>
        <v>26000</v>
      </c>
      <c r="O4" s="21" t="n">
        <f aca="false">E4*D4</f>
        <v>260000</v>
      </c>
    </row>
    <row r="5" customFormat="false" ht="15" hidden="false" customHeight="true" outlineLevel="0" collapsed="false">
      <c r="A5" s="22" t="s">
        <v>21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1" t="n">
        <f aca="false">SUM(O4)</f>
        <v>260000</v>
      </c>
    </row>
    <row r="6" customFormat="false" ht="19.5" hidden="false" customHeight="true" outlineLevel="0" collapsed="false">
      <c r="A6" s="23" t="s">
        <v>22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</row>
    <row r="7" customFormat="false" ht="15" hidden="false" customHeight="false" outlineLevel="0" collapsed="false">
      <c r="A7" s="24" t="s">
        <v>23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</row>
    <row r="8" customFormat="false" ht="15" hidden="false" customHeight="false" outlineLevel="0" collapsed="false">
      <c r="C8" s="25"/>
      <c r="D8" s="25"/>
      <c r="E8" s="26"/>
      <c r="F8" s="26"/>
      <c r="G8" s="25"/>
      <c r="H8" s="25"/>
      <c r="I8" s="25"/>
      <c r="J8" s="25"/>
      <c r="K8" s="25"/>
      <c r="L8" s="25"/>
      <c r="M8" s="25"/>
      <c r="N8" s="25"/>
      <c r="O8" s="25"/>
    </row>
    <row r="9" customFormat="false" ht="174" hidden="false" customHeight="true" outlineLevel="0" collapsed="false">
      <c r="A9" s="27" t="s">
        <v>24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</row>
    <row r="10" customFormat="false" ht="16.5" hidden="false" customHeight="true" outlineLevel="0" collapsed="false">
      <c r="A10" s="28" t="s">
        <v>25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</row>
    <row r="11" customFormat="false" ht="15" hidden="false" customHeight="false" outlineLevel="0" collapsed="false">
      <c r="A11" s="29"/>
      <c r="B11" s="29"/>
    </row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4">
    <mergeCell ref="A1:O1"/>
    <mergeCell ref="A2:A3"/>
    <mergeCell ref="B2:B3"/>
    <mergeCell ref="C2:C3"/>
    <mergeCell ref="D2:D3"/>
    <mergeCell ref="E2:G2"/>
    <mergeCell ref="H2:J2"/>
    <mergeCell ref="K2:O2"/>
    <mergeCell ref="A5:N5"/>
    <mergeCell ref="A6:O6"/>
    <mergeCell ref="A7:O7"/>
    <mergeCell ref="A9:O9"/>
    <mergeCell ref="A10:O10"/>
    <mergeCell ref="A11:B11"/>
  </mergeCells>
  <printOptions headings="false" gridLines="false" gridLinesSet="true" horizontalCentered="false" verticalCentered="false"/>
  <pageMargins left="0.196527777777778" right="0.196527777777778" top="0.157638888888889" bottom="0.157638888888889" header="0.511811023622047" footer="0.511811023622047"/>
  <pageSetup paperSize="9" scale="59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43</TotalTime>
  <Application>LibreOffice/24.8.4.2$Linux_X86_64 LibreOffice_project/480$Build-2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2006-09-28T05:33:49Z</dcterms:created>
  <dc:creator/>
  <dc:description/>
  <dc:language>ru-RU</dc:language>
  <cp:lastModifiedBy/>
  <cp:lastPrinted>2025-11-26T11:01:17Z</cp:lastPrinted>
  <dcterms:modified xsi:type="dcterms:W3CDTF">2026-05-08T11:24:53Z</dcterms:modified>
  <cp:revision>22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